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 activeTab="8"/>
  </bookViews>
  <sheets>
    <sheet name="январь" sheetId="1" r:id="rId1"/>
    <sheet name="февраль" sheetId="3" r:id="rId2"/>
    <sheet name="март" sheetId="2" r:id="rId3"/>
    <sheet name="апрель_" sheetId="6" r:id="rId4"/>
    <sheet name="май" sheetId="7" r:id="rId5"/>
    <sheet name="июнь" sheetId="8" r:id="rId6"/>
    <sheet name="июль " sheetId="9" r:id="rId7"/>
    <sheet name="август" sheetId="10" r:id="rId8"/>
    <sheet name="сентябрь" sheetId="11" r:id="rId9"/>
  </sheets>
  <definedNames>
    <definedName name="_xlnm._FilterDatabase" localSheetId="7" hidden="1">август!$A$2:$S$12</definedName>
    <definedName name="_xlnm._FilterDatabase" localSheetId="3" hidden="1">апрель_!$A$2:$S$12</definedName>
    <definedName name="_xlnm._FilterDatabase" localSheetId="6" hidden="1">'июль '!$A$2:$S$12</definedName>
    <definedName name="_xlnm._FilterDatabase" localSheetId="5" hidden="1">июнь!$A$2:$S$12</definedName>
    <definedName name="_xlnm._FilterDatabase" localSheetId="4" hidden="1">май!$A$2:$S$12</definedName>
    <definedName name="_xlnm._FilterDatabase" localSheetId="2" hidden="1">март!$A$2:$S$12</definedName>
    <definedName name="_xlnm._FilterDatabase" localSheetId="8" hidden="1">сентябрь!$A$2:$S$12</definedName>
    <definedName name="_xlnm._FilterDatabase" localSheetId="1" hidden="1">февраль!$A$2:$O$12</definedName>
    <definedName name="_xlnm._FilterDatabase" localSheetId="0" hidden="1">январь!$A$2:$O$14</definedName>
    <definedName name="_xlnm.Print_Titles" localSheetId="7">август!$2:$3</definedName>
    <definedName name="_xlnm.Print_Titles" localSheetId="3">апрель_!$2:$3</definedName>
    <definedName name="_xlnm.Print_Titles" localSheetId="6">'июль '!$2:$3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8">сентябрь!$2:$3</definedName>
    <definedName name="_xlnm.Print_Titles" localSheetId="1">февраль!$2:$3</definedName>
    <definedName name="_xlnm.Print_Titles" localSheetId="0">январь!$2:$3</definedName>
    <definedName name="_xlnm.Print_Area" localSheetId="7">август!$A$1:$U$12</definedName>
    <definedName name="_xlnm.Print_Area" localSheetId="3">апрель_!$A$1:$U$12</definedName>
    <definedName name="_xlnm.Print_Area" localSheetId="6">'июль '!$A$1:$U$12</definedName>
    <definedName name="_xlnm.Print_Area" localSheetId="5">июнь!$A$1:$U$12</definedName>
    <definedName name="_xlnm.Print_Area" localSheetId="4">май!$A$1:$U$12</definedName>
    <definedName name="_xlnm.Print_Area" localSheetId="2">март!$A$1:$U$12</definedName>
    <definedName name="_xlnm.Print_Area" localSheetId="8">сентябрь!$A$1:$U$12</definedName>
    <definedName name="_xlnm.Print_Area" localSheetId="1">февраль!$A$1:$V$12</definedName>
    <definedName name="_xlnm.Print_Area" localSheetId="0">январь!$A$1:$O$17</definedName>
  </definedNames>
  <calcPr calcId="124519"/>
</workbook>
</file>

<file path=xl/calcChain.xml><?xml version="1.0" encoding="utf-8"?>
<calcChain xmlns="http://schemas.openxmlformats.org/spreadsheetml/2006/main">
  <c r="U12" i="11"/>
  <c r="R12"/>
  <c r="M12"/>
  <c r="J12"/>
  <c r="I12"/>
  <c r="G12" s="1"/>
  <c r="G11" s="1"/>
  <c r="D12"/>
  <c r="O11"/>
  <c r="N11"/>
  <c r="M11"/>
  <c r="L11"/>
  <c r="K11"/>
  <c r="J11"/>
  <c r="I11"/>
  <c r="H11"/>
  <c r="F11"/>
  <c r="E11"/>
  <c r="D11"/>
  <c r="U10"/>
  <c r="R10"/>
  <c r="M10"/>
  <c r="J10"/>
  <c r="I10"/>
  <c r="G10" s="1"/>
  <c r="D10"/>
  <c r="S10" s="1"/>
  <c r="U9"/>
  <c r="R9"/>
  <c r="M9"/>
  <c r="J9"/>
  <c r="I9"/>
  <c r="G9" s="1"/>
  <c r="D9"/>
  <c r="U8"/>
  <c r="R8"/>
  <c r="M8"/>
  <c r="J8"/>
  <c r="I8"/>
  <c r="G8" s="1"/>
  <c r="D8"/>
  <c r="S8" s="1"/>
  <c r="U7"/>
  <c r="R7"/>
  <c r="M7"/>
  <c r="J7"/>
  <c r="I7"/>
  <c r="G7" s="1"/>
  <c r="D7"/>
  <c r="O6"/>
  <c r="N6"/>
  <c r="L6"/>
  <c r="K6"/>
  <c r="J6"/>
  <c r="H6"/>
  <c r="F6"/>
  <c r="E6"/>
  <c r="D6"/>
  <c r="O5"/>
  <c r="N5"/>
  <c r="L5"/>
  <c r="K5"/>
  <c r="J5"/>
  <c r="H5"/>
  <c r="F5"/>
  <c r="E5"/>
  <c r="D5"/>
  <c r="U12" i="10"/>
  <c r="R12"/>
  <c r="M12"/>
  <c r="S12" s="1"/>
  <c r="J12"/>
  <c r="I12"/>
  <c r="G12" s="1"/>
  <c r="G11" s="1"/>
  <c r="D12"/>
  <c r="O11"/>
  <c r="U11" s="1"/>
  <c r="N11"/>
  <c r="L11"/>
  <c r="K11"/>
  <c r="J11"/>
  <c r="H11"/>
  <c r="F11"/>
  <c r="E11"/>
  <c r="D11"/>
  <c r="U10"/>
  <c r="R10"/>
  <c r="M10"/>
  <c r="S10" s="1"/>
  <c r="J10"/>
  <c r="P10" s="1"/>
  <c r="I10"/>
  <c r="G10"/>
  <c r="D10"/>
  <c r="U9"/>
  <c r="R9"/>
  <c r="M9"/>
  <c r="S9" s="1"/>
  <c r="J9"/>
  <c r="I9"/>
  <c r="G9" s="1"/>
  <c r="D9"/>
  <c r="U8"/>
  <c r="R8"/>
  <c r="M8"/>
  <c r="S8" s="1"/>
  <c r="J8"/>
  <c r="I8"/>
  <c r="G8"/>
  <c r="D8"/>
  <c r="U7"/>
  <c r="R7"/>
  <c r="M7"/>
  <c r="S7" s="1"/>
  <c r="J7"/>
  <c r="I7"/>
  <c r="G7" s="1"/>
  <c r="G6" s="1"/>
  <c r="G5" s="1"/>
  <c r="D7"/>
  <c r="O6"/>
  <c r="U6" s="1"/>
  <c r="N6"/>
  <c r="L6"/>
  <c r="K6"/>
  <c r="J6"/>
  <c r="H6"/>
  <c r="F6"/>
  <c r="E6"/>
  <c r="D6"/>
  <c r="N5"/>
  <c r="L5"/>
  <c r="K5"/>
  <c r="J5"/>
  <c r="H5"/>
  <c r="F5"/>
  <c r="E5"/>
  <c r="D5"/>
  <c r="P11" i="9"/>
  <c r="P11" i="11" l="1"/>
  <c r="P10"/>
  <c r="G6"/>
  <c r="G5" s="1"/>
  <c r="P8"/>
  <c r="S12"/>
  <c r="S11"/>
  <c r="U11"/>
  <c r="U5"/>
  <c r="U6"/>
  <c r="S7"/>
  <c r="S9"/>
  <c r="R5"/>
  <c r="I6"/>
  <c r="I5" s="1"/>
  <c r="M6"/>
  <c r="R6"/>
  <c r="P7"/>
  <c r="P9"/>
  <c r="R11"/>
  <c r="P12"/>
  <c r="P8" i="10"/>
  <c r="O5"/>
  <c r="U5" s="1"/>
  <c r="I6"/>
  <c r="I5" s="1"/>
  <c r="M6"/>
  <c r="R6"/>
  <c r="P7"/>
  <c r="P9"/>
  <c r="I11"/>
  <c r="M11"/>
  <c r="R11"/>
  <c r="P12"/>
  <c r="U12" i="9"/>
  <c r="R12"/>
  <c r="M12"/>
  <c r="S12" s="1"/>
  <c r="J12"/>
  <c r="J11" s="1"/>
  <c r="I12"/>
  <c r="G12"/>
  <c r="D12"/>
  <c r="O11"/>
  <c r="U11" s="1"/>
  <c r="N11"/>
  <c r="M11"/>
  <c r="L11"/>
  <c r="K11"/>
  <c r="I11"/>
  <c r="H11"/>
  <c r="G11"/>
  <c r="F11"/>
  <c r="E11"/>
  <c r="D11"/>
  <c r="S11" s="1"/>
  <c r="U10"/>
  <c r="R10"/>
  <c r="M10"/>
  <c r="S10" s="1"/>
  <c r="J10"/>
  <c r="P10" s="1"/>
  <c r="I10"/>
  <c r="G10"/>
  <c r="D10"/>
  <c r="U9"/>
  <c r="R9"/>
  <c r="M9"/>
  <c r="S9" s="1"/>
  <c r="J9"/>
  <c r="I9"/>
  <c r="G9" s="1"/>
  <c r="D9"/>
  <c r="U8"/>
  <c r="R8"/>
  <c r="M8"/>
  <c r="S8" s="1"/>
  <c r="J8"/>
  <c r="P8" s="1"/>
  <c r="I8"/>
  <c r="G8"/>
  <c r="D8"/>
  <c r="U7"/>
  <c r="R7"/>
  <c r="M7"/>
  <c r="S7" s="1"/>
  <c r="J7"/>
  <c r="J6" s="1"/>
  <c r="I7"/>
  <c r="G7" s="1"/>
  <c r="G6" s="1"/>
  <c r="G5" s="1"/>
  <c r="D7"/>
  <c r="O6"/>
  <c r="U6" s="1"/>
  <c r="N6"/>
  <c r="L6"/>
  <c r="K6"/>
  <c r="H6"/>
  <c r="F6"/>
  <c r="E6"/>
  <c r="D6"/>
  <c r="O5"/>
  <c r="U5" s="1"/>
  <c r="N5"/>
  <c r="L5"/>
  <c r="K5"/>
  <c r="H5"/>
  <c r="F5"/>
  <c r="E5"/>
  <c r="D5"/>
  <c r="U6" i="8"/>
  <c r="U7"/>
  <c r="U8"/>
  <c r="U9"/>
  <c r="U10"/>
  <c r="U11"/>
  <c r="U12"/>
  <c r="U5"/>
  <c r="S6"/>
  <c r="S7"/>
  <c r="S8"/>
  <c r="S9"/>
  <c r="S10"/>
  <c r="S11"/>
  <c r="S12"/>
  <c r="S5"/>
  <c r="R11"/>
  <c r="R12"/>
  <c r="P7"/>
  <c r="P8"/>
  <c r="P9"/>
  <c r="P10"/>
  <c r="P11"/>
  <c r="P12"/>
  <c r="P5"/>
  <c r="M12"/>
  <c r="J12"/>
  <c r="I12"/>
  <c r="G12"/>
  <c r="D12"/>
  <c r="O11"/>
  <c r="N11"/>
  <c r="M11"/>
  <c r="L11"/>
  <c r="K11"/>
  <c r="J11"/>
  <c r="I11"/>
  <c r="H11"/>
  <c r="G11"/>
  <c r="F11"/>
  <c r="E11"/>
  <c r="D11"/>
  <c r="M10"/>
  <c r="I10"/>
  <c r="G10" s="1"/>
  <c r="D10"/>
  <c r="M9"/>
  <c r="I9"/>
  <c r="G9" s="1"/>
  <c r="D9"/>
  <c r="M8"/>
  <c r="I8"/>
  <c r="G8" s="1"/>
  <c r="D8"/>
  <c r="M7"/>
  <c r="I7"/>
  <c r="G7" s="1"/>
  <c r="D7"/>
  <c r="O6"/>
  <c r="O5" s="1"/>
  <c r="N6"/>
  <c r="M6"/>
  <c r="K6"/>
  <c r="K5" s="1"/>
  <c r="I6"/>
  <c r="I5" s="1"/>
  <c r="H6"/>
  <c r="F6"/>
  <c r="E6"/>
  <c r="D6"/>
  <c r="N5"/>
  <c r="M5"/>
  <c r="H5"/>
  <c r="F5"/>
  <c r="E5"/>
  <c r="D5"/>
  <c r="M12" i="7"/>
  <c r="J12"/>
  <c r="I12"/>
  <c r="G12"/>
  <c r="D12"/>
  <c r="O11"/>
  <c r="N11"/>
  <c r="M11"/>
  <c r="L11"/>
  <c r="K11"/>
  <c r="J11"/>
  <c r="I11"/>
  <c r="H11"/>
  <c r="G11"/>
  <c r="F11"/>
  <c r="E11"/>
  <c r="D11"/>
  <c r="U10"/>
  <c r="R10"/>
  <c r="M10"/>
  <c r="S10" s="1"/>
  <c r="J10"/>
  <c r="P10" s="1"/>
  <c r="I10"/>
  <c r="G10"/>
  <c r="D10"/>
  <c r="U9"/>
  <c r="R9"/>
  <c r="M9"/>
  <c r="J9"/>
  <c r="P9" s="1"/>
  <c r="I9"/>
  <c r="G9"/>
  <c r="D9"/>
  <c r="U8"/>
  <c r="R8"/>
  <c r="M8"/>
  <c r="S8" s="1"/>
  <c r="J8"/>
  <c r="I8"/>
  <c r="G8" s="1"/>
  <c r="D8"/>
  <c r="D6" s="1"/>
  <c r="D5" s="1"/>
  <c r="U7"/>
  <c r="R7"/>
  <c r="M7"/>
  <c r="S7" s="1"/>
  <c r="J7"/>
  <c r="P7" s="1"/>
  <c r="I7"/>
  <c r="G7"/>
  <c r="D7"/>
  <c r="O6"/>
  <c r="O5" s="1"/>
  <c r="N6"/>
  <c r="M6"/>
  <c r="M5" s="1"/>
  <c r="L6"/>
  <c r="K6"/>
  <c r="I6"/>
  <c r="H6"/>
  <c r="F6"/>
  <c r="F5" s="1"/>
  <c r="E6"/>
  <c r="N5"/>
  <c r="L5"/>
  <c r="K5"/>
  <c r="I5"/>
  <c r="H5"/>
  <c r="E5"/>
  <c r="N11" i="6"/>
  <c r="O11"/>
  <c r="M5" i="11" l="1"/>
  <c r="P5" s="1"/>
  <c r="S6"/>
  <c r="P6"/>
  <c r="R5" i="10"/>
  <c r="M5"/>
  <c r="S6"/>
  <c r="P6"/>
  <c r="S11"/>
  <c r="P11"/>
  <c r="J5" i="9"/>
  <c r="R5"/>
  <c r="I6"/>
  <c r="I5" s="1"/>
  <c r="M6"/>
  <c r="R6"/>
  <c r="P7"/>
  <c r="P9"/>
  <c r="R11"/>
  <c r="P12"/>
  <c r="G6" i="8"/>
  <c r="G5" s="1"/>
  <c r="G6" i="7"/>
  <c r="G5" s="1"/>
  <c r="U5"/>
  <c r="S9"/>
  <c r="U6"/>
  <c r="S6"/>
  <c r="R5"/>
  <c r="J6"/>
  <c r="J5" s="1"/>
  <c r="P5" s="1"/>
  <c r="P6"/>
  <c r="P8"/>
  <c r="R6"/>
  <c r="M12" i="6"/>
  <c r="J12"/>
  <c r="I12"/>
  <c r="G12" s="1"/>
  <c r="G11" s="1"/>
  <c r="D12"/>
  <c r="D11" s="1"/>
  <c r="D5" s="1"/>
  <c r="M11"/>
  <c r="L11"/>
  <c r="K11"/>
  <c r="J11"/>
  <c r="I11"/>
  <c r="H11"/>
  <c r="F11"/>
  <c r="E11"/>
  <c r="U10"/>
  <c r="R10"/>
  <c r="M10"/>
  <c r="S10" s="1"/>
  <c r="J10"/>
  <c r="I10"/>
  <c r="G10" s="1"/>
  <c r="D10"/>
  <c r="U9"/>
  <c r="R9"/>
  <c r="M9"/>
  <c r="S9" s="1"/>
  <c r="J9"/>
  <c r="I9"/>
  <c r="G9" s="1"/>
  <c r="D9"/>
  <c r="U8"/>
  <c r="R8"/>
  <c r="M8"/>
  <c r="S8" s="1"/>
  <c r="J8"/>
  <c r="I8"/>
  <c r="G8" s="1"/>
  <c r="D8"/>
  <c r="U7"/>
  <c r="R7"/>
  <c r="M7"/>
  <c r="S7" s="1"/>
  <c r="J7"/>
  <c r="I7"/>
  <c r="G7" s="1"/>
  <c r="D7"/>
  <c r="O6"/>
  <c r="N6"/>
  <c r="M6"/>
  <c r="L6"/>
  <c r="K6"/>
  <c r="J6"/>
  <c r="I6"/>
  <c r="H6"/>
  <c r="F6"/>
  <c r="E6"/>
  <c r="D6"/>
  <c r="N5"/>
  <c r="M5"/>
  <c r="L5"/>
  <c r="K5"/>
  <c r="J5"/>
  <c r="I5"/>
  <c r="H5"/>
  <c r="F5"/>
  <c r="E5"/>
  <c r="S5" i="11" l="1"/>
  <c r="P5" i="10"/>
  <c r="S5"/>
  <c r="M5" i="9"/>
  <c r="S6"/>
  <c r="P6"/>
  <c r="U6" i="6"/>
  <c r="S5"/>
  <c r="S6"/>
  <c r="O5"/>
  <c r="U5" s="1"/>
  <c r="G6"/>
  <c r="G5" s="1"/>
  <c r="P5"/>
  <c r="P6"/>
  <c r="P8"/>
  <c r="P10"/>
  <c r="R5"/>
  <c r="R6"/>
  <c r="P7"/>
  <c r="P9"/>
  <c r="S5" i="9" l="1"/>
  <c r="P5"/>
  <c r="R12" i="3"/>
  <c r="M12"/>
  <c r="P12" s="1"/>
  <c r="G12"/>
  <c r="D12"/>
  <c r="O11"/>
  <c r="R11" s="1"/>
  <c r="N11"/>
  <c r="M11"/>
  <c r="P11" s="1"/>
  <c r="I11"/>
  <c r="H11"/>
  <c r="G11"/>
  <c r="F11"/>
  <c r="E11"/>
  <c r="D11"/>
  <c r="U10"/>
  <c r="R10"/>
  <c r="M10"/>
  <c r="S10" s="1"/>
  <c r="J10"/>
  <c r="G10"/>
  <c r="D10"/>
  <c r="U9"/>
  <c r="R9"/>
  <c r="M9"/>
  <c r="S9" s="1"/>
  <c r="J9"/>
  <c r="G9"/>
  <c r="D9"/>
  <c r="U8"/>
  <c r="R8"/>
  <c r="M8"/>
  <c r="S8" s="1"/>
  <c r="J8"/>
  <c r="G8"/>
  <c r="D8"/>
  <c r="U7"/>
  <c r="R7"/>
  <c r="M7"/>
  <c r="S7" s="1"/>
  <c r="J7"/>
  <c r="G7"/>
  <c r="D7"/>
  <c r="O6"/>
  <c r="R6" s="1"/>
  <c r="N6"/>
  <c r="M6"/>
  <c r="S6" s="1"/>
  <c r="L6"/>
  <c r="K6"/>
  <c r="J6"/>
  <c r="I6"/>
  <c r="H6"/>
  <c r="G6"/>
  <c r="F6"/>
  <c r="E6"/>
  <c r="D6"/>
  <c r="O5"/>
  <c r="R5" s="1"/>
  <c r="N5"/>
  <c r="M5"/>
  <c r="S5" s="1"/>
  <c r="I5"/>
  <c r="H5"/>
  <c r="G5"/>
  <c r="F5"/>
  <c r="E5"/>
  <c r="D5"/>
  <c r="M12" i="2"/>
  <c r="M11" s="1"/>
  <c r="J12"/>
  <c r="I12"/>
  <c r="G12" s="1"/>
  <c r="G11" s="1"/>
  <c r="D12"/>
  <c r="O11"/>
  <c r="N11"/>
  <c r="L11"/>
  <c r="K11"/>
  <c r="J11"/>
  <c r="H11"/>
  <c r="F11"/>
  <c r="E11"/>
  <c r="D11"/>
  <c r="U10"/>
  <c r="S10"/>
  <c r="R10"/>
  <c r="M10"/>
  <c r="J10"/>
  <c r="P10" s="1"/>
  <c r="I10"/>
  <c r="G10"/>
  <c r="D10"/>
  <c r="U9"/>
  <c r="R9"/>
  <c r="M9"/>
  <c r="S9" s="1"/>
  <c r="J9"/>
  <c r="I9"/>
  <c r="G9" s="1"/>
  <c r="D9"/>
  <c r="U8"/>
  <c r="S8"/>
  <c r="R8"/>
  <c r="M8"/>
  <c r="J8"/>
  <c r="P8" s="1"/>
  <c r="I8"/>
  <c r="G8"/>
  <c r="D8"/>
  <c r="U7"/>
  <c r="R7"/>
  <c r="M7"/>
  <c r="S7" s="1"/>
  <c r="J7"/>
  <c r="I7"/>
  <c r="G7" s="1"/>
  <c r="G6" s="1"/>
  <c r="D7"/>
  <c r="O6"/>
  <c r="U6" s="1"/>
  <c r="N6"/>
  <c r="L6"/>
  <c r="K6"/>
  <c r="J6"/>
  <c r="H6"/>
  <c r="F6"/>
  <c r="E6"/>
  <c r="D6"/>
  <c r="O5"/>
  <c r="U5" s="1"/>
  <c r="N5"/>
  <c r="L5"/>
  <c r="K5"/>
  <c r="J5"/>
  <c r="H5"/>
  <c r="F5"/>
  <c r="E5"/>
  <c r="D5"/>
  <c r="U5" i="3" l="1"/>
  <c r="U6"/>
  <c r="P5"/>
  <c r="P6"/>
  <c r="P7"/>
  <c r="P8"/>
  <c r="P9"/>
  <c r="P10"/>
  <c r="L12"/>
  <c r="G5" i="2"/>
  <c r="R5"/>
  <c r="I6"/>
  <c r="I5" s="1"/>
  <c r="M6"/>
  <c r="R6"/>
  <c r="P7"/>
  <c r="P9"/>
  <c r="I11"/>
  <c r="K12" i="3" l="1"/>
  <c r="L11"/>
  <c r="L5" s="1"/>
  <c r="M5" i="2"/>
  <c r="S6"/>
  <c r="P6"/>
  <c r="K11" i="3" l="1"/>
  <c r="K5" s="1"/>
  <c r="J12"/>
  <c r="J11" s="1"/>
  <c r="J5" s="1"/>
  <c r="S5" i="2"/>
  <c r="P5"/>
  <c r="O15" i="1" l="1"/>
  <c r="N15"/>
  <c r="M15"/>
  <c r="F15"/>
  <c r="E15"/>
  <c r="D15"/>
  <c r="J14"/>
  <c r="R13"/>
  <c r="M13"/>
  <c r="P13" s="1"/>
  <c r="J13"/>
  <c r="D13"/>
  <c r="O12"/>
  <c r="R12" s="1"/>
  <c r="N12"/>
  <c r="L12"/>
  <c r="K12"/>
  <c r="J12"/>
  <c r="I12"/>
  <c r="H12"/>
  <c r="G12"/>
  <c r="F12"/>
  <c r="E12"/>
  <c r="D12"/>
  <c r="P12" s="1"/>
  <c r="R11"/>
  <c r="Q11"/>
  <c r="M11"/>
  <c r="P11" s="1"/>
  <c r="D11"/>
  <c r="R10"/>
  <c r="Q10"/>
  <c r="M10"/>
  <c r="P10" s="1"/>
  <c r="D10"/>
  <c r="R9"/>
  <c r="M9"/>
  <c r="P9" s="1"/>
  <c r="D9"/>
  <c r="R8"/>
  <c r="M8"/>
  <c r="P8" s="1"/>
  <c r="J8"/>
  <c r="D8"/>
  <c r="R7"/>
  <c r="M7"/>
  <c r="J7"/>
  <c r="D7"/>
  <c r="P7" s="1"/>
  <c r="O6"/>
  <c r="R6" s="1"/>
  <c r="N6"/>
  <c r="M6"/>
  <c r="P6" s="1"/>
  <c r="L6"/>
  <c r="K6"/>
  <c r="J6"/>
  <c r="I6"/>
  <c r="H6"/>
  <c r="G6"/>
  <c r="F6"/>
  <c r="E6"/>
  <c r="D6"/>
  <c r="O5"/>
  <c r="R5" s="1"/>
  <c r="N5"/>
  <c r="M5"/>
  <c r="P5" s="1"/>
  <c r="L5"/>
  <c r="K5"/>
  <c r="J5"/>
  <c r="I5"/>
  <c r="H5"/>
  <c r="G5"/>
  <c r="F5"/>
  <c r="E5"/>
  <c r="D5"/>
  <c r="R8" i="8" l="1"/>
  <c r="J8"/>
  <c r="L6"/>
  <c r="R6" s="1"/>
  <c r="J10"/>
  <c r="R10"/>
  <c r="R9"/>
  <c r="J9"/>
  <c r="J7"/>
  <c r="J6"/>
  <c r="P6" s="1"/>
  <c r="R7"/>
  <c r="J5" l="1"/>
  <c r="L5"/>
  <c r="R5" s="1"/>
</calcChain>
</file>

<file path=xl/sharedStrings.xml><?xml version="1.0" encoding="utf-8"?>
<sst xmlns="http://schemas.openxmlformats.org/spreadsheetml/2006/main" count="469" uniqueCount="72">
  <si>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</si>
  <si>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№ п/п</t>
  </si>
  <si>
    <t>Наименование программы</t>
  </si>
  <si>
    <t>Исполнит.    ГРБС</t>
  </si>
  <si>
    <t>ПЛАН  на 2015 год (рублей)</t>
  </si>
  <si>
    <t>январь</t>
  </si>
  <si>
    <t>февраль</t>
  </si>
  <si>
    <t>март</t>
  </si>
  <si>
    <t>1 квартал на 2015 год (рублей)</t>
  </si>
  <si>
    <t>Кассовый расход на 01.02.2015 (рублей)</t>
  </si>
  <si>
    <t>% исполнения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</si>
  <si>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</si>
  <si>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</si>
  <si>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</si>
  <si>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</si>
  <si>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</si>
  <si>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</si>
  <si>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14</t>
  </si>
  <si>
    <t>Муниципальная  программа "Социально - экономическое развитие города Нефтеюганска на 2014-2020 годы"</t>
  </si>
  <si>
    <t>14.1</t>
  </si>
  <si>
    <t>Подпрограмма "Совершенствование муниципального управления"</t>
  </si>
  <si>
    <t>14.1.1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</si>
  <si>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</si>
  <si>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ДДА</t>
  </si>
  <si>
    <t>14.1.2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</si>
  <si>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</si>
  <si>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14.1.3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</si>
  <si>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</si>
  <si>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14.1.4</t>
  </si>
  <si>
    <t>Мероприятия по развитию материально- технической базы администрации города</t>
  </si>
  <si>
    <t>14.1.5</t>
  </si>
  <si>
    <t>Мероприятия по разработке стратегии социально- экономического развития города Нефтеюганска</t>
  </si>
  <si>
    <t>14.2</t>
  </si>
  <si>
    <t>Подпрограмма "Развития малого и среднего предпринимательства"</t>
  </si>
  <si>
    <t>14.2.1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</si>
  <si>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</si>
  <si>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</si>
  <si>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</si>
  <si>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</si>
  <si>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</si>
  <si>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</si>
  <si>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Субсидия на приобретение (строительство) жилого помещения</t>
  </si>
  <si>
    <t>ДОиМП</t>
  </si>
  <si>
    <t>16.2</t>
  </si>
  <si>
    <t>Субсидия на возмещение части затрат учителям ипотечного кредита</t>
  </si>
  <si>
    <t>Профинансировано на 01.01.2015 (рублей)</t>
  </si>
  <si>
    <t>ПЛАН  на 1 квартал 2015 год   (рублей)</t>
  </si>
  <si>
    <t>Кассовый расход на 01.04.2015  (рублей)</t>
  </si>
  <si>
    <t>% исполнения  к плану 1 квартала</t>
  </si>
  <si>
    <t>% исполнения  к плану года</t>
  </si>
  <si>
    <t>Профинансировано на 01.03.2015 (рублей)</t>
  </si>
  <si>
    <t>Кассовый расход на 01.03.2015 (рублей)</t>
  </si>
  <si>
    <t>% исполнения к финансированию из окружного бюджета</t>
  </si>
  <si>
    <t xml:space="preserve"> к плану 2015  года</t>
  </si>
  <si>
    <t xml:space="preserve"> к плану 1 квартала 2015  года</t>
  </si>
  <si>
    <t>1.1</t>
  </si>
  <si>
    <t>1.1.1</t>
  </si>
  <si>
    <t>1.1.2</t>
  </si>
  <si>
    <t>1.1.3</t>
  </si>
  <si>
    <t>1.1.4</t>
  </si>
  <si>
    <t>1.2</t>
  </si>
  <si>
    <t>1.2.1</t>
  </si>
  <si>
    <t>Кассовый расход на 01.05.2015  (рублей)</t>
  </si>
  <si>
    <t>Кассовый расход на 01.06.2015  (рублей)</t>
  </si>
  <si>
    <t>ПЛАН  на 1 полугодие 2015 года   (рублей)</t>
  </si>
  <si>
    <t>Кассовый расход на 01.07.2015  (рублей)</t>
  </si>
  <si>
    <t>% исполнения  к плану 1 полугодия</t>
  </si>
  <si>
    <t>Кассовый расход на 01.08.2015  (рублей)</t>
  </si>
  <si>
    <t>ПЛАН за 9 месяцев 2015 год (рублей)</t>
  </si>
  <si>
    <t>% исполнения  к плану за 9 месяцев 2015 года</t>
  </si>
  <si>
    <t>Кассовый расход на 01.09.2015  (рублей)</t>
  </si>
  <si>
    <t>Кассовый расход на 01.10.2015 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</si>
</sst>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/>
    <xf numFmtId="0" fontId="5" fillId="0" borderId="0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8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/>
    <xf numFmtId="0" fontId="3" fillId="0" borderId="0" xfId="0" applyFont="1" applyFill="1" applyBorder="1"/>
    <xf numFmtId="49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6"/>
  <sheetViews>
    <sheetView zoomScale="56" zoomScaleNormal="56" zoomScaleSheetLayoutView="39" workbookViewId="0">
      <pane ySplit="3" topLeftCell="A4" activePane="bottomLeft" state="frozen"/>
      <selection pane="bottomLeft" sqref="A1:XFD1048576"/>
    </sheetView>
  </sheetViews>
  <sheetFormatPr defaultColWidth="9.140625" defaultRowHeight="18.75"/>
  <cols>
    <col min="1" max="1" width="9.7109375" style="89" customWidth="1"/>
    <col min="2" max="2" width="66.140625" style="80" customWidth="1"/>
    <col min="3" max="3" width="13.85546875" style="80" customWidth="1"/>
    <col min="4" max="4" width="22.7109375" style="80" customWidth="1"/>
    <col min="5" max="5" width="22.85546875" style="80" customWidth="1"/>
    <col min="6" max="6" width="21.85546875" style="80" customWidth="1"/>
    <col min="7" max="7" width="0.5703125" style="80" hidden="1" customWidth="1"/>
    <col min="8" max="9" width="23.7109375" style="80" hidden="1" customWidth="1"/>
    <col min="10" max="12" width="23.7109375" style="80" customWidth="1"/>
    <col min="13" max="13" width="19.140625" style="88" customWidth="1"/>
    <col min="14" max="14" width="18.140625" style="88" customWidth="1"/>
    <col min="15" max="15" width="20.5703125" style="88" customWidth="1"/>
    <col min="16" max="16" width="14.85546875" style="80" customWidth="1"/>
    <col min="17" max="17" width="15.28515625" style="80" customWidth="1"/>
    <col min="18" max="18" width="13.85546875" style="80" customWidth="1"/>
    <col min="19" max="16384" width="9.140625" style="80"/>
  </cols>
  <sheetData>
    <row r="1" spans="1:18" s="75" customForma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8" s="76" customFormat="1" ht="18.75" customHeight="1">
      <c r="A2" s="106" t="s">
        <v>1</v>
      </c>
      <c r="B2" s="1" t="s">
        <v>2</v>
      </c>
      <c r="C2" s="107" t="s">
        <v>3</v>
      </c>
      <c r="D2" s="108" t="s">
        <v>4</v>
      </c>
      <c r="E2" s="108"/>
      <c r="F2" s="108"/>
      <c r="G2" s="107" t="s">
        <v>5</v>
      </c>
      <c r="H2" s="107" t="s">
        <v>6</v>
      </c>
      <c r="I2" s="107" t="s">
        <v>7</v>
      </c>
      <c r="J2" s="109" t="s">
        <v>8</v>
      </c>
      <c r="K2" s="110"/>
      <c r="L2" s="111"/>
      <c r="M2" s="108" t="s">
        <v>9</v>
      </c>
      <c r="N2" s="108"/>
      <c r="O2" s="108"/>
      <c r="P2" s="100" t="s">
        <v>10</v>
      </c>
      <c r="Q2" s="100"/>
      <c r="R2" s="100"/>
    </row>
    <row r="3" spans="1:18" s="76" customFormat="1" ht="37.5">
      <c r="A3" s="106"/>
      <c r="B3" s="44" t="s">
        <v>11</v>
      </c>
      <c r="C3" s="107"/>
      <c r="D3" s="45" t="s">
        <v>12</v>
      </c>
      <c r="E3" s="45" t="s">
        <v>13</v>
      </c>
      <c r="F3" s="45" t="s">
        <v>14</v>
      </c>
      <c r="G3" s="107"/>
      <c r="H3" s="107"/>
      <c r="I3" s="107"/>
      <c r="J3" s="45" t="s">
        <v>12</v>
      </c>
      <c r="K3" s="45" t="s">
        <v>13</v>
      </c>
      <c r="L3" s="45" t="s">
        <v>14</v>
      </c>
      <c r="M3" s="45" t="s">
        <v>12</v>
      </c>
      <c r="N3" s="45" t="s">
        <v>13</v>
      </c>
      <c r="O3" s="45" t="s">
        <v>14</v>
      </c>
      <c r="P3" s="57" t="s">
        <v>15</v>
      </c>
      <c r="Q3" s="57" t="s">
        <v>13</v>
      </c>
      <c r="R3" s="45" t="s">
        <v>14</v>
      </c>
    </row>
    <row r="4" spans="1:18" s="76" customFormat="1" ht="21.75" customHeight="1">
      <c r="A4" s="43" t="s">
        <v>16</v>
      </c>
      <c r="B4" s="2">
        <v>2</v>
      </c>
      <c r="C4" s="3">
        <v>3</v>
      </c>
      <c r="D4" s="3">
        <v>4</v>
      </c>
      <c r="E4" s="2">
        <v>5</v>
      </c>
      <c r="F4" s="3">
        <v>6</v>
      </c>
      <c r="G4" s="3">
        <v>7</v>
      </c>
      <c r="H4" s="3">
        <v>8</v>
      </c>
      <c r="I4" s="3">
        <v>9</v>
      </c>
      <c r="J4" s="3">
        <v>7</v>
      </c>
      <c r="K4" s="3">
        <v>8</v>
      </c>
      <c r="L4" s="3">
        <v>9</v>
      </c>
      <c r="M4" s="3">
        <v>10</v>
      </c>
      <c r="N4" s="2">
        <v>11</v>
      </c>
      <c r="O4" s="3">
        <v>12</v>
      </c>
      <c r="P4" s="3">
        <v>13</v>
      </c>
      <c r="Q4" s="3">
        <v>14</v>
      </c>
      <c r="R4" s="3">
        <v>15</v>
      </c>
    </row>
    <row r="5" spans="1:18" s="77" customFormat="1" ht="48" customHeight="1">
      <c r="A5" s="55" t="s">
        <v>17</v>
      </c>
      <c r="B5" s="101" t="s">
        <v>18</v>
      </c>
      <c r="C5" s="101"/>
      <c r="D5" s="53">
        <f>D6+D12</f>
        <v>270945700</v>
      </c>
      <c r="E5" s="53">
        <f t="shared" ref="E5:O5" si="0">E6+E12</f>
        <v>0</v>
      </c>
      <c r="F5" s="53">
        <f t="shared" si="0"/>
        <v>270945700</v>
      </c>
      <c r="G5" s="4">
        <f t="shared" si="0"/>
        <v>16876300</v>
      </c>
      <c r="H5" s="4">
        <f t="shared" si="0"/>
        <v>32837100</v>
      </c>
      <c r="I5" s="4">
        <f t="shared" si="0"/>
        <v>25467700</v>
      </c>
      <c r="J5" s="53">
        <f>J6+J12</f>
        <v>75231100</v>
      </c>
      <c r="K5" s="53">
        <f>K6+K12</f>
        <v>0</v>
      </c>
      <c r="L5" s="53">
        <f>L6+L12</f>
        <v>75231100</v>
      </c>
      <c r="M5" s="53">
        <f t="shared" si="0"/>
        <v>29454064.870000001</v>
      </c>
      <c r="N5" s="53">
        <f t="shared" si="0"/>
        <v>0</v>
      </c>
      <c r="O5" s="53">
        <f t="shared" si="0"/>
        <v>29454064.870000001</v>
      </c>
      <c r="P5" s="53">
        <f>M5/D5*100</f>
        <v>10.870836802355601</v>
      </c>
      <c r="Q5" s="53">
        <v>0</v>
      </c>
      <c r="R5" s="53">
        <f t="shared" ref="Q5:R13" si="1">O5/F5*100</f>
        <v>10.870836802355601</v>
      </c>
    </row>
    <row r="6" spans="1:18" s="77" customFormat="1" ht="53.25" customHeight="1">
      <c r="A6" s="55" t="s">
        <v>19</v>
      </c>
      <c r="B6" s="42" t="s">
        <v>20</v>
      </c>
      <c r="C6" s="42"/>
      <c r="D6" s="53">
        <f>SUM(D7:D11)</f>
        <v>268445700</v>
      </c>
      <c r="E6" s="53">
        <f t="shared" ref="E6:N6" si="2">SUM(E7:E11)</f>
        <v>0</v>
      </c>
      <c r="F6" s="53">
        <f t="shared" si="2"/>
        <v>268445700</v>
      </c>
      <c r="G6" s="4">
        <f t="shared" ref="G6:I6" si="3">SUM(G7:G9)</f>
        <v>16876300</v>
      </c>
      <c r="H6" s="4">
        <f t="shared" si="3"/>
        <v>32837100</v>
      </c>
      <c r="I6" s="4">
        <f t="shared" si="3"/>
        <v>25467700</v>
      </c>
      <c r="J6" s="53">
        <f>SUM(J7:J11)</f>
        <v>75231100</v>
      </c>
      <c r="K6" s="53">
        <f>K7+K8+K9</f>
        <v>0</v>
      </c>
      <c r="L6" s="53">
        <f>L7+L8+L9</f>
        <v>75231100</v>
      </c>
      <c r="M6" s="53">
        <f t="shared" si="2"/>
        <v>29454064.870000001</v>
      </c>
      <c r="N6" s="53">
        <f t="shared" si="2"/>
        <v>0</v>
      </c>
      <c r="O6" s="53">
        <f>SUM(O7:O11)</f>
        <v>29454064.870000001</v>
      </c>
      <c r="P6" s="53">
        <f t="shared" ref="P6:P13" si="4">M6/D6*100</f>
        <v>10.972075496087291</v>
      </c>
      <c r="Q6" s="53">
        <v>0</v>
      </c>
      <c r="R6" s="53">
        <f t="shared" si="1"/>
        <v>10.972075496087291</v>
      </c>
    </row>
    <row r="7" spans="1:18" s="76" customFormat="1" ht="63.6" customHeight="1">
      <c r="A7" s="56" t="s">
        <v>21</v>
      </c>
      <c r="B7" s="5" t="s">
        <v>22</v>
      </c>
      <c r="C7" s="1" t="s">
        <v>23</v>
      </c>
      <c r="D7" s="54">
        <f>E7+F7</f>
        <v>70300000</v>
      </c>
      <c r="E7" s="54">
        <v>0</v>
      </c>
      <c r="F7" s="54">
        <v>70300000</v>
      </c>
      <c r="G7" s="54">
        <v>1829400</v>
      </c>
      <c r="H7" s="54">
        <v>12940400</v>
      </c>
      <c r="I7" s="54">
        <v>3503500</v>
      </c>
      <c r="J7" s="54">
        <f>G7+H7+I7</f>
        <v>18273300</v>
      </c>
      <c r="K7" s="54">
        <v>0</v>
      </c>
      <c r="L7" s="54">
        <v>18273300</v>
      </c>
      <c r="M7" s="54">
        <f>N7+O7</f>
        <v>6220710.96</v>
      </c>
      <c r="N7" s="54">
        <v>0</v>
      </c>
      <c r="O7" s="54">
        <v>6220710.96</v>
      </c>
      <c r="P7" s="54">
        <f t="shared" si="4"/>
        <v>8.8488064864864864</v>
      </c>
      <c r="Q7" s="54">
        <v>0</v>
      </c>
      <c r="R7" s="54">
        <f t="shared" si="1"/>
        <v>8.8488064864864864</v>
      </c>
    </row>
    <row r="8" spans="1:18" s="76" customFormat="1" ht="64.5" customHeight="1">
      <c r="A8" s="56" t="s">
        <v>24</v>
      </c>
      <c r="B8" s="5" t="s">
        <v>25</v>
      </c>
      <c r="C8" s="1" t="s">
        <v>23</v>
      </c>
      <c r="D8" s="54">
        <f>E8+F8</f>
        <v>157988100</v>
      </c>
      <c r="E8" s="54">
        <v>0</v>
      </c>
      <c r="F8" s="54">
        <v>157988100</v>
      </c>
      <c r="G8" s="54">
        <v>15046900</v>
      </c>
      <c r="H8" s="54">
        <v>16704400</v>
      </c>
      <c r="I8" s="54">
        <v>18361900</v>
      </c>
      <c r="J8" s="54">
        <f t="shared" ref="J8" si="5">G8+H8+I8</f>
        <v>50113200</v>
      </c>
      <c r="K8" s="54">
        <v>0</v>
      </c>
      <c r="L8" s="54">
        <v>50113200</v>
      </c>
      <c r="M8" s="54">
        <f t="shared" ref="M8:M11" si="6">N8+O8</f>
        <v>23233353.91</v>
      </c>
      <c r="N8" s="54">
        <v>0</v>
      </c>
      <c r="O8" s="54">
        <v>23233353.91</v>
      </c>
      <c r="P8" s="54">
        <f t="shared" si="4"/>
        <v>14.705761959286805</v>
      </c>
      <c r="Q8" s="54">
        <v>0</v>
      </c>
      <c r="R8" s="54">
        <f t="shared" si="1"/>
        <v>14.705761959286805</v>
      </c>
    </row>
    <row r="9" spans="1:18" s="76" customFormat="1" ht="64.5" customHeight="1">
      <c r="A9" s="56" t="s">
        <v>26</v>
      </c>
      <c r="B9" s="5" t="s">
        <v>27</v>
      </c>
      <c r="C9" s="1" t="s">
        <v>23</v>
      </c>
      <c r="D9" s="54">
        <f>E9+F9</f>
        <v>40157600</v>
      </c>
      <c r="E9" s="54">
        <v>0</v>
      </c>
      <c r="F9" s="54">
        <v>40157600</v>
      </c>
      <c r="G9" s="54">
        <v>0</v>
      </c>
      <c r="H9" s="54">
        <v>3192300</v>
      </c>
      <c r="I9" s="54">
        <v>3602300</v>
      </c>
      <c r="J9" s="54">
        <v>6844600</v>
      </c>
      <c r="K9" s="54">
        <v>0</v>
      </c>
      <c r="L9" s="54">
        <v>6844600</v>
      </c>
      <c r="M9" s="54">
        <f t="shared" si="6"/>
        <v>0</v>
      </c>
      <c r="N9" s="54">
        <v>0</v>
      </c>
      <c r="O9" s="54">
        <v>0</v>
      </c>
      <c r="P9" s="54">
        <f t="shared" si="4"/>
        <v>0</v>
      </c>
      <c r="Q9" s="54">
        <v>0</v>
      </c>
      <c r="R9" s="54">
        <f t="shared" si="1"/>
        <v>0</v>
      </c>
    </row>
    <row r="10" spans="1:18" s="76" customFormat="1" ht="44.25" hidden="1" customHeight="1">
      <c r="A10" s="56" t="s">
        <v>28</v>
      </c>
      <c r="B10" s="5" t="s">
        <v>29</v>
      </c>
      <c r="C10" s="1" t="s">
        <v>23</v>
      </c>
      <c r="D10" s="54">
        <f>E10+F10</f>
        <v>0</v>
      </c>
      <c r="E10" s="54">
        <v>0</v>
      </c>
      <c r="F10" s="54">
        <v>0</v>
      </c>
      <c r="G10" s="1"/>
      <c r="H10" s="1"/>
      <c r="I10" s="1"/>
      <c r="J10" s="54"/>
      <c r="K10" s="54"/>
      <c r="L10" s="54"/>
      <c r="M10" s="54">
        <f t="shared" si="6"/>
        <v>0</v>
      </c>
      <c r="N10" s="54">
        <v>0</v>
      </c>
      <c r="O10" s="54">
        <v>0</v>
      </c>
      <c r="P10" s="53" t="e">
        <f t="shared" si="4"/>
        <v>#DIV/0!</v>
      </c>
      <c r="Q10" s="53" t="e">
        <f t="shared" si="1"/>
        <v>#DIV/0!</v>
      </c>
      <c r="R10" s="53" t="e">
        <f t="shared" si="1"/>
        <v>#DIV/0!</v>
      </c>
    </row>
    <row r="11" spans="1:18" s="76" customFormat="1" ht="44.25" hidden="1" customHeight="1">
      <c r="A11" s="56" t="s">
        <v>30</v>
      </c>
      <c r="B11" s="5" t="s">
        <v>31</v>
      </c>
      <c r="C11" s="1" t="s">
        <v>23</v>
      </c>
      <c r="D11" s="54">
        <f>E11+F11</f>
        <v>0</v>
      </c>
      <c r="E11" s="54">
        <v>0</v>
      </c>
      <c r="F11" s="54">
        <v>0</v>
      </c>
      <c r="G11" s="1"/>
      <c r="H11" s="1"/>
      <c r="I11" s="1"/>
      <c r="J11" s="54"/>
      <c r="K11" s="54"/>
      <c r="L11" s="54"/>
      <c r="M11" s="54">
        <f t="shared" si="6"/>
        <v>0</v>
      </c>
      <c r="N11" s="54">
        <v>0</v>
      </c>
      <c r="O11" s="54">
        <v>0</v>
      </c>
      <c r="P11" s="53" t="e">
        <f t="shared" si="4"/>
        <v>#DIV/0!</v>
      </c>
      <c r="Q11" s="53" t="e">
        <f t="shared" si="1"/>
        <v>#DIV/0!</v>
      </c>
      <c r="R11" s="53" t="e">
        <f t="shared" si="1"/>
        <v>#DIV/0!</v>
      </c>
    </row>
    <row r="12" spans="1:18" s="77" customFormat="1" ht="48" customHeight="1">
      <c r="A12" s="55" t="s">
        <v>32</v>
      </c>
      <c r="B12" s="42" t="s">
        <v>33</v>
      </c>
      <c r="C12" s="58"/>
      <c r="D12" s="53">
        <f>D13+D14</f>
        <v>2500000</v>
      </c>
      <c r="E12" s="53">
        <f t="shared" ref="E12:O12" si="7">E13+E14</f>
        <v>0</v>
      </c>
      <c r="F12" s="53">
        <f t="shared" si="7"/>
        <v>2500000</v>
      </c>
      <c r="G12" s="53">
        <f t="shared" ref="G12:I12" si="8">G13</f>
        <v>0</v>
      </c>
      <c r="H12" s="53">
        <f t="shared" si="8"/>
        <v>0</v>
      </c>
      <c r="I12" s="53">
        <f t="shared" si="8"/>
        <v>0</v>
      </c>
      <c r="J12" s="53">
        <f>J13+J14</f>
        <v>0</v>
      </c>
      <c r="K12" s="53">
        <f>K13</f>
        <v>0</v>
      </c>
      <c r="L12" s="53">
        <f>L13</f>
        <v>0</v>
      </c>
      <c r="M12" s="53">
        <v>0</v>
      </c>
      <c r="N12" s="53">
        <f t="shared" si="7"/>
        <v>0</v>
      </c>
      <c r="O12" s="53">
        <f t="shared" si="7"/>
        <v>0</v>
      </c>
      <c r="P12" s="53">
        <f t="shared" si="4"/>
        <v>0</v>
      </c>
      <c r="Q12" s="53">
        <v>0</v>
      </c>
      <c r="R12" s="53">
        <f t="shared" si="1"/>
        <v>0</v>
      </c>
    </row>
    <row r="13" spans="1:18" s="76" customFormat="1" ht="58.5" customHeight="1">
      <c r="A13" s="56" t="s">
        <v>34</v>
      </c>
      <c r="B13" s="5" t="s">
        <v>35</v>
      </c>
      <c r="C13" s="1" t="s">
        <v>23</v>
      </c>
      <c r="D13" s="54">
        <f>E13+F13</f>
        <v>2500000</v>
      </c>
      <c r="E13" s="54">
        <v>0</v>
      </c>
      <c r="F13" s="54">
        <v>2500000</v>
      </c>
      <c r="G13" s="54">
        <v>0</v>
      </c>
      <c r="H13" s="54">
        <v>0</v>
      </c>
      <c r="I13" s="54">
        <v>0</v>
      </c>
      <c r="J13" s="54">
        <f>G13+H13+I13</f>
        <v>0</v>
      </c>
      <c r="K13" s="54">
        <v>0</v>
      </c>
      <c r="L13" s="54">
        <v>0</v>
      </c>
      <c r="M13" s="54">
        <f>N13+O13</f>
        <v>0</v>
      </c>
      <c r="N13" s="54">
        <v>0</v>
      </c>
      <c r="O13" s="54">
        <v>0</v>
      </c>
      <c r="P13" s="54">
        <f t="shared" si="4"/>
        <v>0</v>
      </c>
      <c r="Q13" s="54">
        <v>0</v>
      </c>
      <c r="R13" s="54">
        <f t="shared" si="1"/>
        <v>0</v>
      </c>
    </row>
    <row r="14" spans="1:18" s="76" customFormat="1" ht="58.5" hidden="1" customHeight="1">
      <c r="A14" s="56" t="s">
        <v>36</v>
      </c>
      <c r="B14" s="5" t="s">
        <v>37</v>
      </c>
      <c r="C14" s="1" t="s">
        <v>23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f>G14+H14+I14</f>
        <v>0</v>
      </c>
      <c r="K14" s="54"/>
      <c r="L14" s="54"/>
      <c r="M14" s="54">
        <v>0</v>
      </c>
      <c r="N14" s="54">
        <v>0</v>
      </c>
      <c r="O14" s="54">
        <v>0</v>
      </c>
    </row>
    <row r="15" spans="1:18" ht="118.5" hidden="1" customHeight="1">
      <c r="A15" s="78" t="s">
        <v>38</v>
      </c>
      <c r="B15" s="102" t="s">
        <v>39</v>
      </c>
      <c r="C15" s="103"/>
      <c r="D15" s="79">
        <f>SUM(D16:D17)</f>
        <v>0</v>
      </c>
      <c r="E15" s="79">
        <f t="shared" ref="E15:O15" si="9">SUM(E16:E17)</f>
        <v>0</v>
      </c>
      <c r="F15" s="79">
        <f t="shared" si="9"/>
        <v>0</v>
      </c>
      <c r="G15" s="79"/>
      <c r="H15" s="79"/>
      <c r="I15" s="79"/>
      <c r="J15" s="79"/>
      <c r="K15" s="79"/>
      <c r="L15" s="79"/>
      <c r="M15" s="79">
        <f t="shared" si="9"/>
        <v>342792</v>
      </c>
      <c r="N15" s="79">
        <f t="shared" si="9"/>
        <v>0</v>
      </c>
      <c r="O15" s="79">
        <f t="shared" si="9"/>
        <v>0</v>
      </c>
    </row>
    <row r="16" spans="1:18" s="85" customFormat="1" ht="37.5" hidden="1">
      <c r="A16" s="56" t="s">
        <v>40</v>
      </c>
      <c r="B16" s="81" t="s">
        <v>41</v>
      </c>
      <c r="C16" s="82" t="s">
        <v>42</v>
      </c>
      <c r="D16" s="54">
        <v>0</v>
      </c>
      <c r="E16" s="54">
        <v>0</v>
      </c>
      <c r="F16" s="54">
        <v>0</v>
      </c>
      <c r="G16" s="54"/>
      <c r="H16" s="54"/>
      <c r="I16" s="54"/>
      <c r="J16" s="54"/>
      <c r="K16" s="54"/>
      <c r="L16" s="54"/>
      <c r="M16" s="83">
        <v>162792</v>
      </c>
      <c r="N16" s="84">
        <v>0</v>
      </c>
      <c r="O16" s="84">
        <v>0</v>
      </c>
    </row>
    <row r="17" spans="1:15" ht="37.5" hidden="1">
      <c r="A17" s="56" t="s">
        <v>43</v>
      </c>
      <c r="B17" s="86" t="s">
        <v>44</v>
      </c>
      <c r="C17" s="82" t="s">
        <v>42</v>
      </c>
      <c r="D17" s="54">
        <v>0</v>
      </c>
      <c r="E17" s="54">
        <v>0</v>
      </c>
      <c r="F17" s="54">
        <v>0</v>
      </c>
      <c r="G17" s="54"/>
      <c r="H17" s="54"/>
      <c r="I17" s="54"/>
      <c r="J17" s="54"/>
      <c r="K17" s="54"/>
      <c r="L17" s="54"/>
      <c r="M17" s="54">
        <v>180000</v>
      </c>
      <c r="N17" s="54">
        <v>0</v>
      </c>
      <c r="O17" s="54">
        <v>0</v>
      </c>
    </row>
    <row r="18" spans="1:15">
      <c r="A18" s="87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5">
      <c r="A19" s="87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5">
      <c r="A20" s="87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5">
      <c r="A21" s="87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5">
      <c r="A22" s="87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5">
      <c r="A23" s="87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5">
      <c r="A24" s="87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5">
      <c r="A25" s="87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5">
      <c r="A26" s="87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5">
      <c r="A27" s="87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5">
      <c r="A28" s="87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5">
      <c r="A29" s="87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5">
      <c r="A30" s="87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5">
      <c r="A31" s="87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5">
      <c r="A32" s="8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>
      <c r="A33" s="87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>
      <c r="A34" s="8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>
      <c r="A35" s="8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>
      <c r="A36" s="87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>
      <c r="A37" s="87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>
      <c r="A38" s="87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>
      <c r="A39" s="8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>
      <c r="A40" s="8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>
      <c r="A41" s="8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>
      <c r="A42" s="8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>
      <c r="A43" s="8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>
      <c r="A44" s="8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>
      <c r="A45" s="8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>
      <c r="A46" s="8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A47" s="8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A48" s="87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87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>
      <c r="A50" s="87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>
      <c r="A51" s="87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>
      <c r="A52" s="87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>
      <c r="A53" s="8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>
      <c r="A54" s="87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>
      <c r="A55" s="87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>
      <c r="A56" s="87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>
      <c r="A57" s="87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>
      <c r="A58" s="8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>
      <c r="A59" s="8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>
      <c r="A60" s="87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>
      <c r="A61" s="87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2">
      <c r="A62" s="87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>
      <c r="A63" s="87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>
      <c r="A64" s="8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>
      <c r="A65" s="8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8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8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87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87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8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87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87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87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8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8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8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8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8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8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8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8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87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8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8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>
      <c r="A85" s="8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>
      <c r="A86" s="87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>
      <c r="A87" s="87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>
      <c r="A88" s="87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>
      <c r="A89" s="87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>
      <c r="A90" s="87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>
      <c r="A91" s="87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87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87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87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>
      <c r="A95" s="87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87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>
      <c r="A97" s="87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>
      <c r="A98" s="87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>
      <c r="A99" s="87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>
      <c r="A100" s="87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>
      <c r="A101" s="87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>
      <c r="A102" s="87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>
      <c r="A103" s="87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A104" s="87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A105" s="87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A106" s="87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>
      <c r="A107" s="87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>
      <c r="A108" s="87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>
      <c r="A109" s="87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>
      <c r="A110" s="87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>
      <c r="A111" s="87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>
      <c r="A112" s="87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>
      <c r="A113" s="87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>
      <c r="A114" s="87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>
      <c r="A115" s="87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>
      <c r="A116" s="87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>
      <c r="A117" s="87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>
      <c r="A118" s="87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>
      <c r="A119" s="87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>
      <c r="A120" s="87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>
      <c r="A121" s="87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>
      <c r="A122" s="87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>
      <c r="A123" s="87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>
      <c r="A124" s="87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>
      <c r="A125" s="87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>
      <c r="A126" s="87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>
      <c r="A127" s="87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>
      <c r="A128" s="87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>
      <c r="A129" s="87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>
      <c r="A130" s="87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>
      <c r="A131" s="87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>
      <c r="A132" s="87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>
      <c r="A133" s="87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>
      <c r="A134" s="87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>
      <c r="A135" s="87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>
      <c r="A136" s="87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>
      <c r="A137" s="87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>
      <c r="A138" s="87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>
      <c r="A139" s="87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>
      <c r="A140" s="87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>
      <c r="A141" s="87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>
      <c r="A142" s="87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>
      <c r="A143" s="87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>
      <c r="A144" s="87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>
      <c r="A145" s="87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>
      <c r="A146" s="87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>
      <c r="A147" s="87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>
      <c r="A148" s="87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>
      <c r="A149" s="87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>
      <c r="A150" s="87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>
      <c r="A151" s="87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>
      <c r="A152" s="87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>
      <c r="A153" s="87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>
      <c r="A154" s="87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>
      <c r="A155" s="87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>
      <c r="A156" s="87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>
      <c r="A157" s="87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>
      <c r="A158" s="87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>
      <c r="A159" s="87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>
      <c r="A160" s="87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>
      <c r="A161" s="87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>
      <c r="A162" s="87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>
      <c r="A163" s="87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>
      <c r="A164" s="87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>
      <c r="A165" s="87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>
      <c r="A166" s="87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>
      <c r="A167" s="87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>
      <c r="A168" s="87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>
      <c r="A169" s="87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>
      <c r="A170" s="87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2">
      <c r="A171" s="87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2">
      <c r="A172" s="87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1:12">
      <c r="A173" s="87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2">
      <c r="A174" s="87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2">
      <c r="A175" s="87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2">
      <c r="A176" s="87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</row>
  </sheetData>
  <mergeCells count="12">
    <mergeCell ref="P2:R2"/>
    <mergeCell ref="B5:C5"/>
    <mergeCell ref="B15:C15"/>
    <mergeCell ref="A1:O1"/>
    <mergeCell ref="A2:A3"/>
    <mergeCell ref="C2:C3"/>
    <mergeCell ref="D2:F2"/>
    <mergeCell ref="G2:G3"/>
    <mergeCell ref="H2:H3"/>
    <mergeCell ref="I2:I3"/>
    <mergeCell ref="J2:L2"/>
    <mergeCell ref="M2:O2"/>
  </mergeCells>
  <pageMargins left="0" right="0" top="0.39370078740157483" bottom="0" header="0.31496062992125984" footer="0.31496062992125984"/>
  <pageSetup paperSize="9" scale="3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0"/>
  <sheetViews>
    <sheetView topLeftCell="E1" zoomScale="70" zoomScaleNormal="70" zoomScaleSheetLayoutView="39" workbookViewId="0">
      <pane ySplit="3" topLeftCell="A4" activePane="bottomLeft" state="frozen"/>
      <selection pane="bottomLeft" activeCell="E1" sqref="A1:XFD1048576"/>
    </sheetView>
  </sheetViews>
  <sheetFormatPr defaultRowHeight="20.25"/>
  <cols>
    <col min="1" max="1" width="11.140625" style="89" customWidth="1"/>
    <col min="2" max="2" width="107.28515625" style="91" customWidth="1"/>
    <col min="3" max="3" width="20.140625" style="80" customWidth="1"/>
    <col min="4" max="4" width="22.42578125" style="80" customWidth="1"/>
    <col min="5" max="5" width="25.7109375" style="80" customWidth="1"/>
    <col min="6" max="6" width="23" style="80" customWidth="1"/>
    <col min="7" max="7" width="23.7109375" style="80" customWidth="1"/>
    <col min="8" max="12" width="20.140625" style="80" customWidth="1"/>
    <col min="13" max="15" width="20.140625" style="88" customWidth="1"/>
    <col min="16" max="22" width="20.140625" style="80" customWidth="1"/>
    <col min="23" max="256" width="9.140625" style="80"/>
    <col min="257" max="257" width="11.140625" style="80" customWidth="1"/>
    <col min="258" max="258" width="107.28515625" style="80" customWidth="1"/>
    <col min="259" max="259" width="20.140625" style="80" customWidth="1"/>
    <col min="260" max="260" width="22.42578125" style="80" customWidth="1"/>
    <col min="261" max="261" width="25.7109375" style="80" customWidth="1"/>
    <col min="262" max="262" width="23" style="80" customWidth="1"/>
    <col min="263" max="263" width="23.7109375" style="80" customWidth="1"/>
    <col min="264" max="278" width="20.140625" style="80" customWidth="1"/>
    <col min="279" max="512" width="9.140625" style="80"/>
    <col min="513" max="513" width="11.140625" style="80" customWidth="1"/>
    <col min="514" max="514" width="107.28515625" style="80" customWidth="1"/>
    <col min="515" max="515" width="20.140625" style="80" customWidth="1"/>
    <col min="516" max="516" width="22.42578125" style="80" customWidth="1"/>
    <col min="517" max="517" width="25.7109375" style="80" customWidth="1"/>
    <col min="518" max="518" width="23" style="80" customWidth="1"/>
    <col min="519" max="519" width="23.7109375" style="80" customWidth="1"/>
    <col min="520" max="534" width="20.140625" style="80" customWidth="1"/>
    <col min="535" max="768" width="9.140625" style="80"/>
    <col min="769" max="769" width="11.140625" style="80" customWidth="1"/>
    <col min="770" max="770" width="107.28515625" style="80" customWidth="1"/>
    <col min="771" max="771" width="20.140625" style="80" customWidth="1"/>
    <col min="772" max="772" width="22.42578125" style="80" customWidth="1"/>
    <col min="773" max="773" width="25.7109375" style="80" customWidth="1"/>
    <col min="774" max="774" width="23" style="80" customWidth="1"/>
    <col min="775" max="775" width="23.7109375" style="80" customWidth="1"/>
    <col min="776" max="790" width="20.140625" style="80" customWidth="1"/>
    <col min="791" max="1024" width="9.140625" style="80"/>
    <col min="1025" max="1025" width="11.140625" style="80" customWidth="1"/>
    <col min="1026" max="1026" width="107.28515625" style="80" customWidth="1"/>
    <col min="1027" max="1027" width="20.140625" style="80" customWidth="1"/>
    <col min="1028" max="1028" width="22.42578125" style="80" customWidth="1"/>
    <col min="1029" max="1029" width="25.7109375" style="80" customWidth="1"/>
    <col min="1030" max="1030" width="23" style="80" customWidth="1"/>
    <col min="1031" max="1031" width="23.7109375" style="80" customWidth="1"/>
    <col min="1032" max="1046" width="20.140625" style="80" customWidth="1"/>
    <col min="1047" max="1280" width="9.140625" style="80"/>
    <col min="1281" max="1281" width="11.140625" style="80" customWidth="1"/>
    <col min="1282" max="1282" width="107.28515625" style="80" customWidth="1"/>
    <col min="1283" max="1283" width="20.140625" style="80" customWidth="1"/>
    <col min="1284" max="1284" width="22.42578125" style="80" customWidth="1"/>
    <col min="1285" max="1285" width="25.7109375" style="80" customWidth="1"/>
    <col min="1286" max="1286" width="23" style="80" customWidth="1"/>
    <col min="1287" max="1287" width="23.7109375" style="80" customWidth="1"/>
    <col min="1288" max="1302" width="20.140625" style="80" customWidth="1"/>
    <col min="1303" max="1536" width="9.140625" style="80"/>
    <col min="1537" max="1537" width="11.140625" style="80" customWidth="1"/>
    <col min="1538" max="1538" width="107.28515625" style="80" customWidth="1"/>
    <col min="1539" max="1539" width="20.140625" style="80" customWidth="1"/>
    <col min="1540" max="1540" width="22.42578125" style="80" customWidth="1"/>
    <col min="1541" max="1541" width="25.7109375" style="80" customWidth="1"/>
    <col min="1542" max="1542" width="23" style="80" customWidth="1"/>
    <col min="1543" max="1543" width="23.7109375" style="80" customWidth="1"/>
    <col min="1544" max="1558" width="20.140625" style="80" customWidth="1"/>
    <col min="1559" max="1792" width="9.140625" style="80"/>
    <col min="1793" max="1793" width="11.140625" style="80" customWidth="1"/>
    <col min="1794" max="1794" width="107.28515625" style="80" customWidth="1"/>
    <col min="1795" max="1795" width="20.140625" style="80" customWidth="1"/>
    <col min="1796" max="1796" width="22.42578125" style="80" customWidth="1"/>
    <col min="1797" max="1797" width="25.7109375" style="80" customWidth="1"/>
    <col min="1798" max="1798" width="23" style="80" customWidth="1"/>
    <col min="1799" max="1799" width="23.7109375" style="80" customWidth="1"/>
    <col min="1800" max="1814" width="20.140625" style="80" customWidth="1"/>
    <col min="1815" max="2048" width="9.140625" style="80"/>
    <col min="2049" max="2049" width="11.140625" style="80" customWidth="1"/>
    <col min="2050" max="2050" width="107.28515625" style="80" customWidth="1"/>
    <col min="2051" max="2051" width="20.140625" style="80" customWidth="1"/>
    <col min="2052" max="2052" width="22.42578125" style="80" customWidth="1"/>
    <col min="2053" max="2053" width="25.7109375" style="80" customWidth="1"/>
    <col min="2054" max="2054" width="23" style="80" customWidth="1"/>
    <col min="2055" max="2055" width="23.7109375" style="80" customWidth="1"/>
    <col min="2056" max="2070" width="20.140625" style="80" customWidth="1"/>
    <col min="2071" max="2304" width="9.140625" style="80"/>
    <col min="2305" max="2305" width="11.140625" style="80" customWidth="1"/>
    <col min="2306" max="2306" width="107.28515625" style="80" customWidth="1"/>
    <col min="2307" max="2307" width="20.140625" style="80" customWidth="1"/>
    <col min="2308" max="2308" width="22.42578125" style="80" customWidth="1"/>
    <col min="2309" max="2309" width="25.7109375" style="80" customWidth="1"/>
    <col min="2310" max="2310" width="23" style="80" customWidth="1"/>
    <col min="2311" max="2311" width="23.7109375" style="80" customWidth="1"/>
    <col min="2312" max="2326" width="20.140625" style="80" customWidth="1"/>
    <col min="2327" max="2560" width="9.140625" style="80"/>
    <col min="2561" max="2561" width="11.140625" style="80" customWidth="1"/>
    <col min="2562" max="2562" width="107.28515625" style="80" customWidth="1"/>
    <col min="2563" max="2563" width="20.140625" style="80" customWidth="1"/>
    <col min="2564" max="2564" width="22.42578125" style="80" customWidth="1"/>
    <col min="2565" max="2565" width="25.7109375" style="80" customWidth="1"/>
    <col min="2566" max="2566" width="23" style="80" customWidth="1"/>
    <col min="2567" max="2567" width="23.7109375" style="80" customWidth="1"/>
    <col min="2568" max="2582" width="20.140625" style="80" customWidth="1"/>
    <col min="2583" max="2816" width="9.140625" style="80"/>
    <col min="2817" max="2817" width="11.140625" style="80" customWidth="1"/>
    <col min="2818" max="2818" width="107.28515625" style="80" customWidth="1"/>
    <col min="2819" max="2819" width="20.140625" style="80" customWidth="1"/>
    <col min="2820" max="2820" width="22.42578125" style="80" customWidth="1"/>
    <col min="2821" max="2821" width="25.7109375" style="80" customWidth="1"/>
    <col min="2822" max="2822" width="23" style="80" customWidth="1"/>
    <col min="2823" max="2823" width="23.7109375" style="80" customWidth="1"/>
    <col min="2824" max="2838" width="20.140625" style="80" customWidth="1"/>
    <col min="2839" max="3072" width="9.140625" style="80"/>
    <col min="3073" max="3073" width="11.140625" style="80" customWidth="1"/>
    <col min="3074" max="3074" width="107.28515625" style="80" customWidth="1"/>
    <col min="3075" max="3075" width="20.140625" style="80" customWidth="1"/>
    <col min="3076" max="3076" width="22.42578125" style="80" customWidth="1"/>
    <col min="3077" max="3077" width="25.7109375" style="80" customWidth="1"/>
    <col min="3078" max="3078" width="23" style="80" customWidth="1"/>
    <col min="3079" max="3079" width="23.7109375" style="80" customWidth="1"/>
    <col min="3080" max="3094" width="20.140625" style="80" customWidth="1"/>
    <col min="3095" max="3328" width="9.140625" style="80"/>
    <col min="3329" max="3329" width="11.140625" style="80" customWidth="1"/>
    <col min="3330" max="3330" width="107.28515625" style="80" customWidth="1"/>
    <col min="3331" max="3331" width="20.140625" style="80" customWidth="1"/>
    <col min="3332" max="3332" width="22.42578125" style="80" customWidth="1"/>
    <col min="3333" max="3333" width="25.7109375" style="80" customWidth="1"/>
    <col min="3334" max="3334" width="23" style="80" customWidth="1"/>
    <col min="3335" max="3335" width="23.7109375" style="80" customWidth="1"/>
    <col min="3336" max="3350" width="20.140625" style="80" customWidth="1"/>
    <col min="3351" max="3584" width="9.140625" style="80"/>
    <col min="3585" max="3585" width="11.140625" style="80" customWidth="1"/>
    <col min="3586" max="3586" width="107.28515625" style="80" customWidth="1"/>
    <col min="3587" max="3587" width="20.140625" style="80" customWidth="1"/>
    <col min="3588" max="3588" width="22.42578125" style="80" customWidth="1"/>
    <col min="3589" max="3589" width="25.7109375" style="80" customWidth="1"/>
    <col min="3590" max="3590" width="23" style="80" customWidth="1"/>
    <col min="3591" max="3591" width="23.7109375" style="80" customWidth="1"/>
    <col min="3592" max="3606" width="20.140625" style="80" customWidth="1"/>
    <col min="3607" max="3840" width="9.140625" style="80"/>
    <col min="3841" max="3841" width="11.140625" style="80" customWidth="1"/>
    <col min="3842" max="3842" width="107.28515625" style="80" customWidth="1"/>
    <col min="3843" max="3843" width="20.140625" style="80" customWidth="1"/>
    <col min="3844" max="3844" width="22.42578125" style="80" customWidth="1"/>
    <col min="3845" max="3845" width="25.7109375" style="80" customWidth="1"/>
    <col min="3846" max="3846" width="23" style="80" customWidth="1"/>
    <col min="3847" max="3847" width="23.7109375" style="80" customWidth="1"/>
    <col min="3848" max="3862" width="20.140625" style="80" customWidth="1"/>
    <col min="3863" max="4096" width="9.140625" style="80"/>
    <col min="4097" max="4097" width="11.140625" style="80" customWidth="1"/>
    <col min="4098" max="4098" width="107.28515625" style="80" customWidth="1"/>
    <col min="4099" max="4099" width="20.140625" style="80" customWidth="1"/>
    <col min="4100" max="4100" width="22.42578125" style="80" customWidth="1"/>
    <col min="4101" max="4101" width="25.7109375" style="80" customWidth="1"/>
    <col min="4102" max="4102" width="23" style="80" customWidth="1"/>
    <col min="4103" max="4103" width="23.7109375" style="80" customWidth="1"/>
    <col min="4104" max="4118" width="20.140625" style="80" customWidth="1"/>
    <col min="4119" max="4352" width="9.140625" style="80"/>
    <col min="4353" max="4353" width="11.140625" style="80" customWidth="1"/>
    <col min="4354" max="4354" width="107.28515625" style="80" customWidth="1"/>
    <col min="4355" max="4355" width="20.140625" style="80" customWidth="1"/>
    <col min="4356" max="4356" width="22.42578125" style="80" customWidth="1"/>
    <col min="4357" max="4357" width="25.7109375" style="80" customWidth="1"/>
    <col min="4358" max="4358" width="23" style="80" customWidth="1"/>
    <col min="4359" max="4359" width="23.7109375" style="80" customWidth="1"/>
    <col min="4360" max="4374" width="20.140625" style="80" customWidth="1"/>
    <col min="4375" max="4608" width="9.140625" style="80"/>
    <col min="4609" max="4609" width="11.140625" style="80" customWidth="1"/>
    <col min="4610" max="4610" width="107.28515625" style="80" customWidth="1"/>
    <col min="4611" max="4611" width="20.140625" style="80" customWidth="1"/>
    <col min="4612" max="4612" width="22.42578125" style="80" customWidth="1"/>
    <col min="4613" max="4613" width="25.7109375" style="80" customWidth="1"/>
    <col min="4614" max="4614" width="23" style="80" customWidth="1"/>
    <col min="4615" max="4615" width="23.7109375" style="80" customWidth="1"/>
    <col min="4616" max="4630" width="20.140625" style="80" customWidth="1"/>
    <col min="4631" max="4864" width="9.140625" style="80"/>
    <col min="4865" max="4865" width="11.140625" style="80" customWidth="1"/>
    <col min="4866" max="4866" width="107.28515625" style="80" customWidth="1"/>
    <col min="4867" max="4867" width="20.140625" style="80" customWidth="1"/>
    <col min="4868" max="4868" width="22.42578125" style="80" customWidth="1"/>
    <col min="4869" max="4869" width="25.7109375" style="80" customWidth="1"/>
    <col min="4870" max="4870" width="23" style="80" customWidth="1"/>
    <col min="4871" max="4871" width="23.7109375" style="80" customWidth="1"/>
    <col min="4872" max="4886" width="20.140625" style="80" customWidth="1"/>
    <col min="4887" max="5120" width="9.140625" style="80"/>
    <col min="5121" max="5121" width="11.140625" style="80" customWidth="1"/>
    <col min="5122" max="5122" width="107.28515625" style="80" customWidth="1"/>
    <col min="5123" max="5123" width="20.140625" style="80" customWidth="1"/>
    <col min="5124" max="5124" width="22.42578125" style="80" customWidth="1"/>
    <col min="5125" max="5125" width="25.7109375" style="80" customWidth="1"/>
    <col min="5126" max="5126" width="23" style="80" customWidth="1"/>
    <col min="5127" max="5127" width="23.7109375" style="80" customWidth="1"/>
    <col min="5128" max="5142" width="20.140625" style="80" customWidth="1"/>
    <col min="5143" max="5376" width="9.140625" style="80"/>
    <col min="5377" max="5377" width="11.140625" style="80" customWidth="1"/>
    <col min="5378" max="5378" width="107.28515625" style="80" customWidth="1"/>
    <col min="5379" max="5379" width="20.140625" style="80" customWidth="1"/>
    <col min="5380" max="5380" width="22.42578125" style="80" customWidth="1"/>
    <col min="5381" max="5381" width="25.7109375" style="80" customWidth="1"/>
    <col min="5382" max="5382" width="23" style="80" customWidth="1"/>
    <col min="5383" max="5383" width="23.7109375" style="80" customWidth="1"/>
    <col min="5384" max="5398" width="20.140625" style="80" customWidth="1"/>
    <col min="5399" max="5632" width="9.140625" style="80"/>
    <col min="5633" max="5633" width="11.140625" style="80" customWidth="1"/>
    <col min="5634" max="5634" width="107.28515625" style="80" customWidth="1"/>
    <col min="5635" max="5635" width="20.140625" style="80" customWidth="1"/>
    <col min="5636" max="5636" width="22.42578125" style="80" customWidth="1"/>
    <col min="5637" max="5637" width="25.7109375" style="80" customWidth="1"/>
    <col min="5638" max="5638" width="23" style="80" customWidth="1"/>
    <col min="5639" max="5639" width="23.7109375" style="80" customWidth="1"/>
    <col min="5640" max="5654" width="20.140625" style="80" customWidth="1"/>
    <col min="5655" max="5888" width="9.140625" style="80"/>
    <col min="5889" max="5889" width="11.140625" style="80" customWidth="1"/>
    <col min="5890" max="5890" width="107.28515625" style="80" customWidth="1"/>
    <col min="5891" max="5891" width="20.140625" style="80" customWidth="1"/>
    <col min="5892" max="5892" width="22.42578125" style="80" customWidth="1"/>
    <col min="5893" max="5893" width="25.7109375" style="80" customWidth="1"/>
    <col min="5894" max="5894" width="23" style="80" customWidth="1"/>
    <col min="5895" max="5895" width="23.7109375" style="80" customWidth="1"/>
    <col min="5896" max="5910" width="20.140625" style="80" customWidth="1"/>
    <col min="5911" max="6144" width="9.140625" style="80"/>
    <col min="6145" max="6145" width="11.140625" style="80" customWidth="1"/>
    <col min="6146" max="6146" width="107.28515625" style="80" customWidth="1"/>
    <col min="6147" max="6147" width="20.140625" style="80" customWidth="1"/>
    <col min="6148" max="6148" width="22.42578125" style="80" customWidth="1"/>
    <col min="6149" max="6149" width="25.7109375" style="80" customWidth="1"/>
    <col min="6150" max="6150" width="23" style="80" customWidth="1"/>
    <col min="6151" max="6151" width="23.7109375" style="80" customWidth="1"/>
    <col min="6152" max="6166" width="20.140625" style="80" customWidth="1"/>
    <col min="6167" max="6400" width="9.140625" style="80"/>
    <col min="6401" max="6401" width="11.140625" style="80" customWidth="1"/>
    <col min="6402" max="6402" width="107.28515625" style="80" customWidth="1"/>
    <col min="6403" max="6403" width="20.140625" style="80" customWidth="1"/>
    <col min="6404" max="6404" width="22.42578125" style="80" customWidth="1"/>
    <col min="6405" max="6405" width="25.7109375" style="80" customWidth="1"/>
    <col min="6406" max="6406" width="23" style="80" customWidth="1"/>
    <col min="6407" max="6407" width="23.7109375" style="80" customWidth="1"/>
    <col min="6408" max="6422" width="20.140625" style="80" customWidth="1"/>
    <col min="6423" max="6656" width="9.140625" style="80"/>
    <col min="6657" max="6657" width="11.140625" style="80" customWidth="1"/>
    <col min="6658" max="6658" width="107.28515625" style="80" customWidth="1"/>
    <col min="6659" max="6659" width="20.140625" style="80" customWidth="1"/>
    <col min="6660" max="6660" width="22.42578125" style="80" customWidth="1"/>
    <col min="6661" max="6661" width="25.7109375" style="80" customWidth="1"/>
    <col min="6662" max="6662" width="23" style="80" customWidth="1"/>
    <col min="6663" max="6663" width="23.7109375" style="80" customWidth="1"/>
    <col min="6664" max="6678" width="20.140625" style="80" customWidth="1"/>
    <col min="6679" max="6912" width="9.140625" style="80"/>
    <col min="6913" max="6913" width="11.140625" style="80" customWidth="1"/>
    <col min="6914" max="6914" width="107.28515625" style="80" customWidth="1"/>
    <col min="6915" max="6915" width="20.140625" style="80" customWidth="1"/>
    <col min="6916" max="6916" width="22.42578125" style="80" customWidth="1"/>
    <col min="6917" max="6917" width="25.7109375" style="80" customWidth="1"/>
    <col min="6918" max="6918" width="23" style="80" customWidth="1"/>
    <col min="6919" max="6919" width="23.7109375" style="80" customWidth="1"/>
    <col min="6920" max="6934" width="20.140625" style="80" customWidth="1"/>
    <col min="6935" max="7168" width="9.140625" style="80"/>
    <col min="7169" max="7169" width="11.140625" style="80" customWidth="1"/>
    <col min="7170" max="7170" width="107.28515625" style="80" customWidth="1"/>
    <col min="7171" max="7171" width="20.140625" style="80" customWidth="1"/>
    <col min="7172" max="7172" width="22.42578125" style="80" customWidth="1"/>
    <col min="7173" max="7173" width="25.7109375" style="80" customWidth="1"/>
    <col min="7174" max="7174" width="23" style="80" customWidth="1"/>
    <col min="7175" max="7175" width="23.7109375" style="80" customWidth="1"/>
    <col min="7176" max="7190" width="20.140625" style="80" customWidth="1"/>
    <col min="7191" max="7424" width="9.140625" style="80"/>
    <col min="7425" max="7425" width="11.140625" style="80" customWidth="1"/>
    <col min="7426" max="7426" width="107.28515625" style="80" customWidth="1"/>
    <col min="7427" max="7427" width="20.140625" style="80" customWidth="1"/>
    <col min="7428" max="7428" width="22.42578125" style="80" customWidth="1"/>
    <col min="7429" max="7429" width="25.7109375" style="80" customWidth="1"/>
    <col min="7430" max="7430" width="23" style="80" customWidth="1"/>
    <col min="7431" max="7431" width="23.7109375" style="80" customWidth="1"/>
    <col min="7432" max="7446" width="20.140625" style="80" customWidth="1"/>
    <col min="7447" max="7680" width="9.140625" style="80"/>
    <col min="7681" max="7681" width="11.140625" style="80" customWidth="1"/>
    <col min="7682" max="7682" width="107.28515625" style="80" customWidth="1"/>
    <col min="7683" max="7683" width="20.140625" style="80" customWidth="1"/>
    <col min="7684" max="7684" width="22.42578125" style="80" customWidth="1"/>
    <col min="7685" max="7685" width="25.7109375" style="80" customWidth="1"/>
    <col min="7686" max="7686" width="23" style="80" customWidth="1"/>
    <col min="7687" max="7687" width="23.7109375" style="80" customWidth="1"/>
    <col min="7688" max="7702" width="20.140625" style="80" customWidth="1"/>
    <col min="7703" max="7936" width="9.140625" style="80"/>
    <col min="7937" max="7937" width="11.140625" style="80" customWidth="1"/>
    <col min="7938" max="7938" width="107.28515625" style="80" customWidth="1"/>
    <col min="7939" max="7939" width="20.140625" style="80" customWidth="1"/>
    <col min="7940" max="7940" width="22.42578125" style="80" customWidth="1"/>
    <col min="7941" max="7941" width="25.7109375" style="80" customWidth="1"/>
    <col min="7942" max="7942" width="23" style="80" customWidth="1"/>
    <col min="7943" max="7943" width="23.7109375" style="80" customWidth="1"/>
    <col min="7944" max="7958" width="20.140625" style="80" customWidth="1"/>
    <col min="7959" max="8192" width="9.140625" style="80"/>
    <col min="8193" max="8193" width="11.140625" style="80" customWidth="1"/>
    <col min="8194" max="8194" width="107.28515625" style="80" customWidth="1"/>
    <col min="8195" max="8195" width="20.140625" style="80" customWidth="1"/>
    <col min="8196" max="8196" width="22.42578125" style="80" customWidth="1"/>
    <col min="8197" max="8197" width="25.7109375" style="80" customWidth="1"/>
    <col min="8198" max="8198" width="23" style="80" customWidth="1"/>
    <col min="8199" max="8199" width="23.7109375" style="80" customWidth="1"/>
    <col min="8200" max="8214" width="20.140625" style="80" customWidth="1"/>
    <col min="8215" max="8448" width="9.140625" style="80"/>
    <col min="8449" max="8449" width="11.140625" style="80" customWidth="1"/>
    <col min="8450" max="8450" width="107.28515625" style="80" customWidth="1"/>
    <col min="8451" max="8451" width="20.140625" style="80" customWidth="1"/>
    <col min="8452" max="8452" width="22.42578125" style="80" customWidth="1"/>
    <col min="8453" max="8453" width="25.7109375" style="80" customWidth="1"/>
    <col min="8454" max="8454" width="23" style="80" customWidth="1"/>
    <col min="8455" max="8455" width="23.7109375" style="80" customWidth="1"/>
    <col min="8456" max="8470" width="20.140625" style="80" customWidth="1"/>
    <col min="8471" max="8704" width="9.140625" style="80"/>
    <col min="8705" max="8705" width="11.140625" style="80" customWidth="1"/>
    <col min="8706" max="8706" width="107.28515625" style="80" customWidth="1"/>
    <col min="8707" max="8707" width="20.140625" style="80" customWidth="1"/>
    <col min="8708" max="8708" width="22.42578125" style="80" customWidth="1"/>
    <col min="8709" max="8709" width="25.7109375" style="80" customWidth="1"/>
    <col min="8710" max="8710" width="23" style="80" customWidth="1"/>
    <col min="8711" max="8711" width="23.7109375" style="80" customWidth="1"/>
    <col min="8712" max="8726" width="20.140625" style="80" customWidth="1"/>
    <col min="8727" max="8960" width="9.140625" style="80"/>
    <col min="8961" max="8961" width="11.140625" style="80" customWidth="1"/>
    <col min="8962" max="8962" width="107.28515625" style="80" customWidth="1"/>
    <col min="8963" max="8963" width="20.140625" style="80" customWidth="1"/>
    <col min="8964" max="8964" width="22.42578125" style="80" customWidth="1"/>
    <col min="8965" max="8965" width="25.7109375" style="80" customWidth="1"/>
    <col min="8966" max="8966" width="23" style="80" customWidth="1"/>
    <col min="8967" max="8967" width="23.7109375" style="80" customWidth="1"/>
    <col min="8968" max="8982" width="20.140625" style="80" customWidth="1"/>
    <col min="8983" max="9216" width="9.140625" style="80"/>
    <col min="9217" max="9217" width="11.140625" style="80" customWidth="1"/>
    <col min="9218" max="9218" width="107.28515625" style="80" customWidth="1"/>
    <col min="9219" max="9219" width="20.140625" style="80" customWidth="1"/>
    <col min="9220" max="9220" width="22.42578125" style="80" customWidth="1"/>
    <col min="9221" max="9221" width="25.7109375" style="80" customWidth="1"/>
    <col min="9222" max="9222" width="23" style="80" customWidth="1"/>
    <col min="9223" max="9223" width="23.7109375" style="80" customWidth="1"/>
    <col min="9224" max="9238" width="20.140625" style="80" customWidth="1"/>
    <col min="9239" max="9472" width="9.140625" style="80"/>
    <col min="9473" max="9473" width="11.140625" style="80" customWidth="1"/>
    <col min="9474" max="9474" width="107.28515625" style="80" customWidth="1"/>
    <col min="9475" max="9475" width="20.140625" style="80" customWidth="1"/>
    <col min="9476" max="9476" width="22.42578125" style="80" customWidth="1"/>
    <col min="9477" max="9477" width="25.7109375" style="80" customWidth="1"/>
    <col min="9478" max="9478" width="23" style="80" customWidth="1"/>
    <col min="9479" max="9479" width="23.7109375" style="80" customWidth="1"/>
    <col min="9480" max="9494" width="20.140625" style="80" customWidth="1"/>
    <col min="9495" max="9728" width="9.140625" style="80"/>
    <col min="9729" max="9729" width="11.140625" style="80" customWidth="1"/>
    <col min="9730" max="9730" width="107.28515625" style="80" customWidth="1"/>
    <col min="9731" max="9731" width="20.140625" style="80" customWidth="1"/>
    <col min="9732" max="9732" width="22.42578125" style="80" customWidth="1"/>
    <col min="9733" max="9733" width="25.7109375" style="80" customWidth="1"/>
    <col min="9734" max="9734" width="23" style="80" customWidth="1"/>
    <col min="9735" max="9735" width="23.7109375" style="80" customWidth="1"/>
    <col min="9736" max="9750" width="20.140625" style="80" customWidth="1"/>
    <col min="9751" max="9984" width="9.140625" style="80"/>
    <col min="9985" max="9985" width="11.140625" style="80" customWidth="1"/>
    <col min="9986" max="9986" width="107.28515625" style="80" customWidth="1"/>
    <col min="9987" max="9987" width="20.140625" style="80" customWidth="1"/>
    <col min="9988" max="9988" width="22.42578125" style="80" customWidth="1"/>
    <col min="9989" max="9989" width="25.7109375" style="80" customWidth="1"/>
    <col min="9990" max="9990" width="23" style="80" customWidth="1"/>
    <col min="9991" max="9991" width="23.7109375" style="80" customWidth="1"/>
    <col min="9992" max="10006" width="20.140625" style="80" customWidth="1"/>
    <col min="10007" max="10240" width="9.140625" style="80"/>
    <col min="10241" max="10241" width="11.140625" style="80" customWidth="1"/>
    <col min="10242" max="10242" width="107.28515625" style="80" customWidth="1"/>
    <col min="10243" max="10243" width="20.140625" style="80" customWidth="1"/>
    <col min="10244" max="10244" width="22.42578125" style="80" customWidth="1"/>
    <col min="10245" max="10245" width="25.7109375" style="80" customWidth="1"/>
    <col min="10246" max="10246" width="23" style="80" customWidth="1"/>
    <col min="10247" max="10247" width="23.7109375" style="80" customWidth="1"/>
    <col min="10248" max="10262" width="20.140625" style="80" customWidth="1"/>
    <col min="10263" max="10496" width="9.140625" style="80"/>
    <col min="10497" max="10497" width="11.140625" style="80" customWidth="1"/>
    <col min="10498" max="10498" width="107.28515625" style="80" customWidth="1"/>
    <col min="10499" max="10499" width="20.140625" style="80" customWidth="1"/>
    <col min="10500" max="10500" width="22.42578125" style="80" customWidth="1"/>
    <col min="10501" max="10501" width="25.7109375" style="80" customWidth="1"/>
    <col min="10502" max="10502" width="23" style="80" customWidth="1"/>
    <col min="10503" max="10503" width="23.7109375" style="80" customWidth="1"/>
    <col min="10504" max="10518" width="20.140625" style="80" customWidth="1"/>
    <col min="10519" max="10752" width="9.140625" style="80"/>
    <col min="10753" max="10753" width="11.140625" style="80" customWidth="1"/>
    <col min="10754" max="10754" width="107.28515625" style="80" customWidth="1"/>
    <col min="10755" max="10755" width="20.140625" style="80" customWidth="1"/>
    <col min="10756" max="10756" width="22.42578125" style="80" customWidth="1"/>
    <col min="10757" max="10757" width="25.7109375" style="80" customWidth="1"/>
    <col min="10758" max="10758" width="23" style="80" customWidth="1"/>
    <col min="10759" max="10759" width="23.7109375" style="80" customWidth="1"/>
    <col min="10760" max="10774" width="20.140625" style="80" customWidth="1"/>
    <col min="10775" max="11008" width="9.140625" style="80"/>
    <col min="11009" max="11009" width="11.140625" style="80" customWidth="1"/>
    <col min="11010" max="11010" width="107.28515625" style="80" customWidth="1"/>
    <col min="11011" max="11011" width="20.140625" style="80" customWidth="1"/>
    <col min="11012" max="11012" width="22.42578125" style="80" customWidth="1"/>
    <col min="11013" max="11013" width="25.7109375" style="80" customWidth="1"/>
    <col min="11014" max="11014" width="23" style="80" customWidth="1"/>
    <col min="11015" max="11015" width="23.7109375" style="80" customWidth="1"/>
    <col min="11016" max="11030" width="20.140625" style="80" customWidth="1"/>
    <col min="11031" max="11264" width="9.140625" style="80"/>
    <col min="11265" max="11265" width="11.140625" style="80" customWidth="1"/>
    <col min="11266" max="11266" width="107.28515625" style="80" customWidth="1"/>
    <col min="11267" max="11267" width="20.140625" style="80" customWidth="1"/>
    <col min="11268" max="11268" width="22.42578125" style="80" customWidth="1"/>
    <col min="11269" max="11269" width="25.7109375" style="80" customWidth="1"/>
    <col min="11270" max="11270" width="23" style="80" customWidth="1"/>
    <col min="11271" max="11271" width="23.7109375" style="80" customWidth="1"/>
    <col min="11272" max="11286" width="20.140625" style="80" customWidth="1"/>
    <col min="11287" max="11520" width="9.140625" style="80"/>
    <col min="11521" max="11521" width="11.140625" style="80" customWidth="1"/>
    <col min="11522" max="11522" width="107.28515625" style="80" customWidth="1"/>
    <col min="11523" max="11523" width="20.140625" style="80" customWidth="1"/>
    <col min="11524" max="11524" width="22.42578125" style="80" customWidth="1"/>
    <col min="11525" max="11525" width="25.7109375" style="80" customWidth="1"/>
    <col min="11526" max="11526" width="23" style="80" customWidth="1"/>
    <col min="11527" max="11527" width="23.7109375" style="80" customWidth="1"/>
    <col min="11528" max="11542" width="20.140625" style="80" customWidth="1"/>
    <col min="11543" max="11776" width="9.140625" style="80"/>
    <col min="11777" max="11777" width="11.140625" style="80" customWidth="1"/>
    <col min="11778" max="11778" width="107.28515625" style="80" customWidth="1"/>
    <col min="11779" max="11779" width="20.140625" style="80" customWidth="1"/>
    <col min="11780" max="11780" width="22.42578125" style="80" customWidth="1"/>
    <col min="11781" max="11781" width="25.7109375" style="80" customWidth="1"/>
    <col min="11782" max="11782" width="23" style="80" customWidth="1"/>
    <col min="11783" max="11783" width="23.7109375" style="80" customWidth="1"/>
    <col min="11784" max="11798" width="20.140625" style="80" customWidth="1"/>
    <col min="11799" max="12032" width="9.140625" style="80"/>
    <col min="12033" max="12033" width="11.140625" style="80" customWidth="1"/>
    <col min="12034" max="12034" width="107.28515625" style="80" customWidth="1"/>
    <col min="12035" max="12035" width="20.140625" style="80" customWidth="1"/>
    <col min="12036" max="12036" width="22.42578125" style="80" customWidth="1"/>
    <col min="12037" max="12037" width="25.7109375" style="80" customWidth="1"/>
    <col min="12038" max="12038" width="23" style="80" customWidth="1"/>
    <col min="12039" max="12039" width="23.7109375" style="80" customWidth="1"/>
    <col min="12040" max="12054" width="20.140625" style="80" customWidth="1"/>
    <col min="12055" max="12288" width="9.140625" style="80"/>
    <col min="12289" max="12289" width="11.140625" style="80" customWidth="1"/>
    <col min="12290" max="12290" width="107.28515625" style="80" customWidth="1"/>
    <col min="12291" max="12291" width="20.140625" style="80" customWidth="1"/>
    <col min="12292" max="12292" width="22.42578125" style="80" customWidth="1"/>
    <col min="12293" max="12293" width="25.7109375" style="80" customWidth="1"/>
    <col min="12294" max="12294" width="23" style="80" customWidth="1"/>
    <col min="12295" max="12295" width="23.7109375" style="80" customWidth="1"/>
    <col min="12296" max="12310" width="20.140625" style="80" customWidth="1"/>
    <col min="12311" max="12544" width="9.140625" style="80"/>
    <col min="12545" max="12545" width="11.140625" style="80" customWidth="1"/>
    <col min="12546" max="12546" width="107.28515625" style="80" customWidth="1"/>
    <col min="12547" max="12547" width="20.140625" style="80" customWidth="1"/>
    <col min="12548" max="12548" width="22.42578125" style="80" customWidth="1"/>
    <col min="12549" max="12549" width="25.7109375" style="80" customWidth="1"/>
    <col min="12550" max="12550" width="23" style="80" customWidth="1"/>
    <col min="12551" max="12551" width="23.7109375" style="80" customWidth="1"/>
    <col min="12552" max="12566" width="20.140625" style="80" customWidth="1"/>
    <col min="12567" max="12800" width="9.140625" style="80"/>
    <col min="12801" max="12801" width="11.140625" style="80" customWidth="1"/>
    <col min="12802" max="12802" width="107.28515625" style="80" customWidth="1"/>
    <col min="12803" max="12803" width="20.140625" style="80" customWidth="1"/>
    <col min="12804" max="12804" width="22.42578125" style="80" customWidth="1"/>
    <col min="12805" max="12805" width="25.7109375" style="80" customWidth="1"/>
    <col min="12806" max="12806" width="23" style="80" customWidth="1"/>
    <col min="12807" max="12807" width="23.7109375" style="80" customWidth="1"/>
    <col min="12808" max="12822" width="20.140625" style="80" customWidth="1"/>
    <col min="12823" max="13056" width="9.140625" style="80"/>
    <col min="13057" max="13057" width="11.140625" style="80" customWidth="1"/>
    <col min="13058" max="13058" width="107.28515625" style="80" customWidth="1"/>
    <col min="13059" max="13059" width="20.140625" style="80" customWidth="1"/>
    <col min="13060" max="13060" width="22.42578125" style="80" customWidth="1"/>
    <col min="13061" max="13061" width="25.7109375" style="80" customWidth="1"/>
    <col min="13062" max="13062" width="23" style="80" customWidth="1"/>
    <col min="13063" max="13063" width="23.7109375" style="80" customWidth="1"/>
    <col min="13064" max="13078" width="20.140625" style="80" customWidth="1"/>
    <col min="13079" max="13312" width="9.140625" style="80"/>
    <col min="13313" max="13313" width="11.140625" style="80" customWidth="1"/>
    <col min="13314" max="13314" width="107.28515625" style="80" customWidth="1"/>
    <col min="13315" max="13315" width="20.140625" style="80" customWidth="1"/>
    <col min="13316" max="13316" width="22.42578125" style="80" customWidth="1"/>
    <col min="13317" max="13317" width="25.7109375" style="80" customWidth="1"/>
    <col min="13318" max="13318" width="23" style="80" customWidth="1"/>
    <col min="13319" max="13319" width="23.7109375" style="80" customWidth="1"/>
    <col min="13320" max="13334" width="20.140625" style="80" customWidth="1"/>
    <col min="13335" max="13568" width="9.140625" style="80"/>
    <col min="13569" max="13569" width="11.140625" style="80" customWidth="1"/>
    <col min="13570" max="13570" width="107.28515625" style="80" customWidth="1"/>
    <col min="13571" max="13571" width="20.140625" style="80" customWidth="1"/>
    <col min="13572" max="13572" width="22.42578125" style="80" customWidth="1"/>
    <col min="13573" max="13573" width="25.7109375" style="80" customWidth="1"/>
    <col min="13574" max="13574" width="23" style="80" customWidth="1"/>
    <col min="13575" max="13575" width="23.7109375" style="80" customWidth="1"/>
    <col min="13576" max="13590" width="20.140625" style="80" customWidth="1"/>
    <col min="13591" max="13824" width="9.140625" style="80"/>
    <col min="13825" max="13825" width="11.140625" style="80" customWidth="1"/>
    <col min="13826" max="13826" width="107.28515625" style="80" customWidth="1"/>
    <col min="13827" max="13827" width="20.140625" style="80" customWidth="1"/>
    <col min="13828" max="13828" width="22.42578125" style="80" customWidth="1"/>
    <col min="13829" max="13829" width="25.7109375" style="80" customWidth="1"/>
    <col min="13830" max="13830" width="23" style="80" customWidth="1"/>
    <col min="13831" max="13831" width="23.7109375" style="80" customWidth="1"/>
    <col min="13832" max="13846" width="20.140625" style="80" customWidth="1"/>
    <col min="13847" max="14080" width="9.140625" style="80"/>
    <col min="14081" max="14081" width="11.140625" style="80" customWidth="1"/>
    <col min="14082" max="14082" width="107.28515625" style="80" customWidth="1"/>
    <col min="14083" max="14083" width="20.140625" style="80" customWidth="1"/>
    <col min="14084" max="14084" width="22.42578125" style="80" customWidth="1"/>
    <col min="14085" max="14085" width="25.7109375" style="80" customWidth="1"/>
    <col min="14086" max="14086" width="23" style="80" customWidth="1"/>
    <col min="14087" max="14087" width="23.7109375" style="80" customWidth="1"/>
    <col min="14088" max="14102" width="20.140625" style="80" customWidth="1"/>
    <col min="14103" max="14336" width="9.140625" style="80"/>
    <col min="14337" max="14337" width="11.140625" style="80" customWidth="1"/>
    <col min="14338" max="14338" width="107.28515625" style="80" customWidth="1"/>
    <col min="14339" max="14339" width="20.140625" style="80" customWidth="1"/>
    <col min="14340" max="14340" width="22.42578125" style="80" customWidth="1"/>
    <col min="14341" max="14341" width="25.7109375" style="80" customWidth="1"/>
    <col min="14342" max="14342" width="23" style="80" customWidth="1"/>
    <col min="14343" max="14343" width="23.7109375" style="80" customWidth="1"/>
    <col min="14344" max="14358" width="20.140625" style="80" customWidth="1"/>
    <col min="14359" max="14592" width="9.140625" style="80"/>
    <col min="14593" max="14593" width="11.140625" style="80" customWidth="1"/>
    <col min="14594" max="14594" width="107.28515625" style="80" customWidth="1"/>
    <col min="14595" max="14595" width="20.140625" style="80" customWidth="1"/>
    <col min="14596" max="14596" width="22.42578125" style="80" customWidth="1"/>
    <col min="14597" max="14597" width="25.7109375" style="80" customWidth="1"/>
    <col min="14598" max="14598" width="23" style="80" customWidth="1"/>
    <col min="14599" max="14599" width="23.7109375" style="80" customWidth="1"/>
    <col min="14600" max="14614" width="20.140625" style="80" customWidth="1"/>
    <col min="14615" max="14848" width="9.140625" style="80"/>
    <col min="14849" max="14849" width="11.140625" style="80" customWidth="1"/>
    <col min="14850" max="14850" width="107.28515625" style="80" customWidth="1"/>
    <col min="14851" max="14851" width="20.140625" style="80" customWidth="1"/>
    <col min="14852" max="14852" width="22.42578125" style="80" customWidth="1"/>
    <col min="14853" max="14853" width="25.7109375" style="80" customWidth="1"/>
    <col min="14854" max="14854" width="23" style="80" customWidth="1"/>
    <col min="14855" max="14855" width="23.7109375" style="80" customWidth="1"/>
    <col min="14856" max="14870" width="20.140625" style="80" customWidth="1"/>
    <col min="14871" max="15104" width="9.140625" style="80"/>
    <col min="15105" max="15105" width="11.140625" style="80" customWidth="1"/>
    <col min="15106" max="15106" width="107.28515625" style="80" customWidth="1"/>
    <col min="15107" max="15107" width="20.140625" style="80" customWidth="1"/>
    <col min="15108" max="15108" width="22.42578125" style="80" customWidth="1"/>
    <col min="15109" max="15109" width="25.7109375" style="80" customWidth="1"/>
    <col min="15110" max="15110" width="23" style="80" customWidth="1"/>
    <col min="15111" max="15111" width="23.7109375" style="80" customWidth="1"/>
    <col min="15112" max="15126" width="20.140625" style="80" customWidth="1"/>
    <col min="15127" max="15360" width="9.140625" style="80"/>
    <col min="15361" max="15361" width="11.140625" style="80" customWidth="1"/>
    <col min="15362" max="15362" width="107.28515625" style="80" customWidth="1"/>
    <col min="15363" max="15363" width="20.140625" style="80" customWidth="1"/>
    <col min="15364" max="15364" width="22.42578125" style="80" customWidth="1"/>
    <col min="15365" max="15365" width="25.7109375" style="80" customWidth="1"/>
    <col min="15366" max="15366" width="23" style="80" customWidth="1"/>
    <col min="15367" max="15367" width="23.7109375" style="80" customWidth="1"/>
    <col min="15368" max="15382" width="20.140625" style="80" customWidth="1"/>
    <col min="15383" max="15616" width="9.140625" style="80"/>
    <col min="15617" max="15617" width="11.140625" style="80" customWidth="1"/>
    <col min="15618" max="15618" width="107.28515625" style="80" customWidth="1"/>
    <col min="15619" max="15619" width="20.140625" style="80" customWidth="1"/>
    <col min="15620" max="15620" width="22.42578125" style="80" customWidth="1"/>
    <col min="15621" max="15621" width="25.7109375" style="80" customWidth="1"/>
    <col min="15622" max="15622" width="23" style="80" customWidth="1"/>
    <col min="15623" max="15623" width="23.7109375" style="80" customWidth="1"/>
    <col min="15624" max="15638" width="20.140625" style="80" customWidth="1"/>
    <col min="15639" max="15872" width="9.140625" style="80"/>
    <col min="15873" max="15873" width="11.140625" style="80" customWidth="1"/>
    <col min="15874" max="15874" width="107.28515625" style="80" customWidth="1"/>
    <col min="15875" max="15875" width="20.140625" style="80" customWidth="1"/>
    <col min="15876" max="15876" width="22.42578125" style="80" customWidth="1"/>
    <col min="15877" max="15877" width="25.7109375" style="80" customWidth="1"/>
    <col min="15878" max="15878" width="23" style="80" customWidth="1"/>
    <col min="15879" max="15879" width="23.7109375" style="80" customWidth="1"/>
    <col min="15880" max="15894" width="20.140625" style="80" customWidth="1"/>
    <col min="15895" max="16128" width="9.140625" style="80"/>
    <col min="16129" max="16129" width="11.140625" style="80" customWidth="1"/>
    <col min="16130" max="16130" width="107.28515625" style="80" customWidth="1"/>
    <col min="16131" max="16131" width="20.140625" style="80" customWidth="1"/>
    <col min="16132" max="16132" width="22.42578125" style="80" customWidth="1"/>
    <col min="16133" max="16133" width="25.7109375" style="80" customWidth="1"/>
    <col min="16134" max="16134" width="23" style="80" customWidth="1"/>
    <col min="16135" max="16135" width="23.7109375" style="80" customWidth="1"/>
    <col min="16136" max="16150" width="20.140625" style="80" customWidth="1"/>
    <col min="16151" max="16384" width="9.140625" style="80"/>
  </cols>
  <sheetData>
    <row r="1" spans="1:22" s="75" customFormat="1" ht="33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22" s="76" customFormat="1" ht="33.75" customHeight="1">
      <c r="A2" s="106" t="s">
        <v>1</v>
      </c>
      <c r="B2" s="16" t="s">
        <v>2</v>
      </c>
      <c r="C2" s="107" t="s">
        <v>3</v>
      </c>
      <c r="D2" s="108" t="s">
        <v>4</v>
      </c>
      <c r="E2" s="108"/>
      <c r="F2" s="108"/>
      <c r="G2" s="109" t="s">
        <v>8</v>
      </c>
      <c r="H2" s="110"/>
      <c r="I2" s="111"/>
      <c r="J2" s="108" t="s">
        <v>50</v>
      </c>
      <c r="K2" s="108"/>
      <c r="L2" s="108"/>
      <c r="M2" s="108" t="s">
        <v>51</v>
      </c>
      <c r="N2" s="108"/>
      <c r="O2" s="108"/>
      <c r="P2" s="100" t="s">
        <v>10</v>
      </c>
      <c r="Q2" s="100"/>
      <c r="R2" s="100"/>
      <c r="S2" s="100" t="s">
        <v>10</v>
      </c>
      <c r="T2" s="100"/>
      <c r="U2" s="100"/>
      <c r="V2" s="100" t="s">
        <v>52</v>
      </c>
    </row>
    <row r="3" spans="1:22" s="76" customFormat="1" ht="56.25">
      <c r="A3" s="106"/>
      <c r="B3" s="17" t="s">
        <v>11</v>
      </c>
      <c r="C3" s="107"/>
      <c r="D3" s="45" t="s">
        <v>12</v>
      </c>
      <c r="E3" s="45" t="s">
        <v>13</v>
      </c>
      <c r="F3" s="45" t="s">
        <v>14</v>
      </c>
      <c r="G3" s="45" t="s">
        <v>12</v>
      </c>
      <c r="H3" s="45" t="s">
        <v>13</v>
      </c>
      <c r="I3" s="45" t="s">
        <v>14</v>
      </c>
      <c r="J3" s="45" t="s">
        <v>12</v>
      </c>
      <c r="K3" s="45" t="s">
        <v>13</v>
      </c>
      <c r="L3" s="45" t="s">
        <v>14</v>
      </c>
      <c r="M3" s="45" t="s">
        <v>12</v>
      </c>
      <c r="N3" s="45" t="s">
        <v>13</v>
      </c>
      <c r="O3" s="45" t="s">
        <v>14</v>
      </c>
      <c r="P3" s="57" t="s">
        <v>53</v>
      </c>
      <c r="Q3" s="57" t="s">
        <v>13</v>
      </c>
      <c r="R3" s="45" t="s">
        <v>14</v>
      </c>
      <c r="S3" s="57" t="s">
        <v>54</v>
      </c>
      <c r="T3" s="57" t="s">
        <v>13</v>
      </c>
      <c r="U3" s="45" t="s">
        <v>14</v>
      </c>
      <c r="V3" s="100"/>
    </row>
    <row r="4" spans="1:22" s="76" customFormat="1" ht="21.75" customHeight="1">
      <c r="A4" s="43" t="s">
        <v>16</v>
      </c>
      <c r="B4" s="18">
        <v>2</v>
      </c>
      <c r="C4" s="3">
        <v>3</v>
      </c>
      <c r="D4" s="3">
        <v>4</v>
      </c>
      <c r="E4" s="2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2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</row>
    <row r="5" spans="1:22" s="77" customFormat="1" ht="48" customHeight="1">
      <c r="A5" s="55" t="s">
        <v>16</v>
      </c>
      <c r="B5" s="101" t="s">
        <v>18</v>
      </c>
      <c r="C5" s="101"/>
      <c r="D5" s="53">
        <f t="shared" ref="D5:O5" si="0">SUM(D6+D11)</f>
        <v>292869915</v>
      </c>
      <c r="E5" s="53">
        <f t="shared" si="0"/>
        <v>0</v>
      </c>
      <c r="F5" s="53">
        <f t="shared" si="0"/>
        <v>292869915</v>
      </c>
      <c r="G5" s="53">
        <f t="shared" si="0"/>
        <v>75564100</v>
      </c>
      <c r="H5" s="53">
        <f t="shared" si="0"/>
        <v>0</v>
      </c>
      <c r="I5" s="53">
        <f t="shared" si="0"/>
        <v>75564100</v>
      </c>
      <c r="J5" s="53">
        <f t="shared" si="0"/>
        <v>56389330.689999998</v>
      </c>
      <c r="K5" s="53">
        <f t="shared" si="0"/>
        <v>0</v>
      </c>
      <c r="L5" s="53">
        <f t="shared" si="0"/>
        <v>56389330.689999998</v>
      </c>
      <c r="M5" s="53">
        <f t="shared" si="0"/>
        <v>56389330.689999998</v>
      </c>
      <c r="N5" s="53">
        <f t="shared" si="0"/>
        <v>0</v>
      </c>
      <c r="O5" s="53">
        <f t="shared" si="0"/>
        <v>56389330.689999998</v>
      </c>
      <c r="P5" s="53">
        <f t="shared" ref="P5:P12" si="1">M5/D5*100</f>
        <v>19.254053694794838</v>
      </c>
      <c r="Q5" s="54"/>
      <c r="R5" s="53">
        <f t="shared" ref="R5:R12" si="2">O5/F5*100</f>
        <v>19.254053694794838</v>
      </c>
      <c r="S5" s="53">
        <f t="shared" ref="S5:S10" si="3">M5/G5*100</f>
        <v>74.624498525093259</v>
      </c>
      <c r="T5" s="54"/>
      <c r="U5" s="53">
        <f t="shared" ref="U5:U10" si="4">O5/I5*100</f>
        <v>74.624498525093259</v>
      </c>
      <c r="V5" s="53"/>
    </row>
    <row r="6" spans="1:22" s="77" customFormat="1" ht="27.75" customHeight="1">
      <c r="A6" s="55" t="s">
        <v>55</v>
      </c>
      <c r="B6" s="19" t="s">
        <v>20</v>
      </c>
      <c r="C6" s="42"/>
      <c r="D6" s="53">
        <f t="shared" ref="D6:O6" si="5">SUM(D7:D10)</f>
        <v>290369915</v>
      </c>
      <c r="E6" s="53">
        <f t="shared" si="5"/>
        <v>0</v>
      </c>
      <c r="F6" s="53">
        <f t="shared" si="5"/>
        <v>290369915</v>
      </c>
      <c r="G6" s="53">
        <f t="shared" si="5"/>
        <v>75564100</v>
      </c>
      <c r="H6" s="53">
        <f t="shared" si="5"/>
        <v>0</v>
      </c>
      <c r="I6" s="53">
        <f t="shared" si="5"/>
        <v>75564100</v>
      </c>
      <c r="J6" s="53">
        <f t="shared" si="5"/>
        <v>56389330.689999998</v>
      </c>
      <c r="K6" s="53">
        <f t="shared" si="5"/>
        <v>0</v>
      </c>
      <c r="L6" s="53">
        <f t="shared" si="5"/>
        <v>56389330.689999998</v>
      </c>
      <c r="M6" s="53">
        <f t="shared" si="5"/>
        <v>56389330.689999998</v>
      </c>
      <c r="N6" s="53">
        <f t="shared" si="5"/>
        <v>0</v>
      </c>
      <c r="O6" s="53">
        <f t="shared" si="5"/>
        <v>56389330.689999998</v>
      </c>
      <c r="P6" s="53">
        <f t="shared" si="1"/>
        <v>19.419825462978835</v>
      </c>
      <c r="Q6" s="54"/>
      <c r="R6" s="53">
        <f t="shared" si="2"/>
        <v>19.419825462978835</v>
      </c>
      <c r="S6" s="53">
        <f t="shared" si="3"/>
        <v>74.624498525093259</v>
      </c>
      <c r="T6" s="54"/>
      <c r="U6" s="53">
        <f t="shared" si="4"/>
        <v>74.624498525093259</v>
      </c>
      <c r="V6" s="53"/>
    </row>
    <row r="7" spans="1:22" s="76" customFormat="1" ht="63.6" customHeight="1">
      <c r="A7" s="56" t="s">
        <v>56</v>
      </c>
      <c r="B7" s="20" t="s">
        <v>22</v>
      </c>
      <c r="C7" s="1" t="s">
        <v>23</v>
      </c>
      <c r="D7" s="54">
        <f>E7+F7</f>
        <v>70300000</v>
      </c>
      <c r="E7" s="54">
        <v>0</v>
      </c>
      <c r="F7" s="54">
        <v>70300000</v>
      </c>
      <c r="G7" s="54">
        <f>H7+I7</f>
        <v>18273300</v>
      </c>
      <c r="H7" s="54">
        <v>0</v>
      </c>
      <c r="I7" s="54">
        <v>18273300</v>
      </c>
      <c r="J7" s="54">
        <f>K7+L7</f>
        <v>11325234.43</v>
      </c>
      <c r="K7" s="54">
        <v>0</v>
      </c>
      <c r="L7" s="54">
        <v>11325234.43</v>
      </c>
      <c r="M7" s="54">
        <f>N7+O7</f>
        <v>11325234.43</v>
      </c>
      <c r="N7" s="54">
        <v>0</v>
      </c>
      <c r="O7" s="54">
        <v>11325234.43</v>
      </c>
      <c r="P7" s="54">
        <f t="shared" si="1"/>
        <v>16.109864054054054</v>
      </c>
      <c r="Q7" s="54"/>
      <c r="R7" s="54">
        <f t="shared" si="2"/>
        <v>16.109864054054054</v>
      </c>
      <c r="S7" s="54">
        <f t="shared" si="3"/>
        <v>61.976952329354852</v>
      </c>
      <c r="T7" s="54"/>
      <c r="U7" s="54">
        <f t="shared" si="4"/>
        <v>61.976952329354852</v>
      </c>
      <c r="V7" s="53"/>
    </row>
    <row r="8" spans="1:22" s="76" customFormat="1" ht="64.5" customHeight="1">
      <c r="A8" s="56" t="s">
        <v>57</v>
      </c>
      <c r="B8" s="20" t="s">
        <v>25</v>
      </c>
      <c r="C8" s="1" t="s">
        <v>23</v>
      </c>
      <c r="D8" s="54">
        <f>E8+F8</f>
        <v>157988100</v>
      </c>
      <c r="E8" s="54">
        <v>0</v>
      </c>
      <c r="F8" s="54">
        <v>157988100</v>
      </c>
      <c r="G8" s="54">
        <f>H8+I8</f>
        <v>50152200</v>
      </c>
      <c r="H8" s="54">
        <v>0</v>
      </c>
      <c r="I8" s="54">
        <v>50152200</v>
      </c>
      <c r="J8" s="54">
        <f>K8+L8</f>
        <v>40158111.909999996</v>
      </c>
      <c r="K8" s="54">
        <v>0</v>
      </c>
      <c r="L8" s="54">
        <v>40158111.909999996</v>
      </c>
      <c r="M8" s="54">
        <f>N8+O8</f>
        <v>40158111.909999996</v>
      </c>
      <c r="N8" s="54">
        <v>0</v>
      </c>
      <c r="O8" s="54">
        <v>40158111.909999996</v>
      </c>
      <c r="P8" s="54">
        <f t="shared" si="1"/>
        <v>25.418440952198296</v>
      </c>
      <c r="Q8" s="54"/>
      <c r="R8" s="54">
        <f t="shared" si="2"/>
        <v>25.418440952198296</v>
      </c>
      <c r="S8" s="54">
        <f t="shared" si="3"/>
        <v>80.072483181196432</v>
      </c>
      <c r="T8" s="54"/>
      <c r="U8" s="54">
        <f t="shared" si="4"/>
        <v>80.072483181196432</v>
      </c>
      <c r="V8" s="53"/>
    </row>
    <row r="9" spans="1:22" s="76" customFormat="1" ht="64.5" customHeight="1">
      <c r="A9" s="56" t="s">
        <v>58</v>
      </c>
      <c r="B9" s="20" t="s">
        <v>31</v>
      </c>
      <c r="C9" s="1" t="s">
        <v>23</v>
      </c>
      <c r="D9" s="54">
        <f>E9+F9</f>
        <v>1470000</v>
      </c>
      <c r="E9" s="54">
        <v>0</v>
      </c>
      <c r="F9" s="54">
        <v>1470000</v>
      </c>
      <c r="G9" s="54">
        <f>H9+I9</f>
        <v>294000</v>
      </c>
      <c r="H9" s="54">
        <v>0</v>
      </c>
      <c r="I9" s="54">
        <v>294000</v>
      </c>
      <c r="J9" s="54">
        <f>K9+L9</f>
        <v>0</v>
      </c>
      <c r="K9" s="54">
        <v>0</v>
      </c>
      <c r="L9" s="54">
        <v>0</v>
      </c>
      <c r="M9" s="54">
        <f>N9+O9</f>
        <v>0</v>
      </c>
      <c r="N9" s="54">
        <v>0</v>
      </c>
      <c r="O9" s="54">
        <v>0</v>
      </c>
      <c r="P9" s="54">
        <f t="shared" si="1"/>
        <v>0</v>
      </c>
      <c r="Q9" s="54"/>
      <c r="R9" s="54">
        <f t="shared" si="2"/>
        <v>0</v>
      </c>
      <c r="S9" s="54">
        <f t="shared" si="3"/>
        <v>0</v>
      </c>
      <c r="T9" s="54"/>
      <c r="U9" s="54">
        <f t="shared" si="4"/>
        <v>0</v>
      </c>
      <c r="V9" s="53"/>
    </row>
    <row r="10" spans="1:22" s="76" customFormat="1" ht="63" customHeight="1">
      <c r="A10" s="56" t="s">
        <v>59</v>
      </c>
      <c r="B10" s="20" t="s">
        <v>27</v>
      </c>
      <c r="C10" s="1" t="s">
        <v>23</v>
      </c>
      <c r="D10" s="54">
        <f>E10+F10</f>
        <v>60611815</v>
      </c>
      <c r="E10" s="54">
        <v>0</v>
      </c>
      <c r="F10" s="54">
        <v>60611815</v>
      </c>
      <c r="G10" s="54">
        <f>H10+I10</f>
        <v>6844600</v>
      </c>
      <c r="H10" s="54">
        <v>0</v>
      </c>
      <c r="I10" s="54">
        <v>6844600</v>
      </c>
      <c r="J10" s="54">
        <f>K10+L10</f>
        <v>4905984.3499999996</v>
      </c>
      <c r="K10" s="54">
        <v>0</v>
      </c>
      <c r="L10" s="54">
        <v>4905984.3499999996</v>
      </c>
      <c r="M10" s="54">
        <f>N10+O10</f>
        <v>4905984.3499999996</v>
      </c>
      <c r="N10" s="54">
        <v>0</v>
      </c>
      <c r="O10" s="54">
        <v>4905984.3499999996</v>
      </c>
      <c r="P10" s="54">
        <f t="shared" si="1"/>
        <v>8.0941056624026189</v>
      </c>
      <c r="Q10" s="54"/>
      <c r="R10" s="54">
        <f t="shared" si="2"/>
        <v>8.0941056624026189</v>
      </c>
      <c r="S10" s="54">
        <f t="shared" si="3"/>
        <v>71.676713759752204</v>
      </c>
      <c r="T10" s="54"/>
      <c r="U10" s="54">
        <f t="shared" si="4"/>
        <v>71.676713759752204</v>
      </c>
      <c r="V10" s="53"/>
    </row>
    <row r="11" spans="1:22" s="77" customFormat="1" ht="48" customHeight="1">
      <c r="A11" s="55" t="s">
        <v>60</v>
      </c>
      <c r="B11" s="19" t="s">
        <v>33</v>
      </c>
      <c r="C11" s="58"/>
      <c r="D11" s="53">
        <f>D12</f>
        <v>2500000</v>
      </c>
      <c r="E11" s="53">
        <f t="shared" ref="E11:O11" si="6">E12</f>
        <v>0</v>
      </c>
      <c r="F11" s="53">
        <f t="shared" si="6"/>
        <v>2500000</v>
      </c>
      <c r="G11" s="53">
        <f t="shared" si="6"/>
        <v>0</v>
      </c>
      <c r="H11" s="53">
        <f t="shared" si="6"/>
        <v>0</v>
      </c>
      <c r="I11" s="53">
        <f t="shared" si="6"/>
        <v>0</v>
      </c>
      <c r="J11" s="53">
        <f t="shared" si="6"/>
        <v>0</v>
      </c>
      <c r="K11" s="53">
        <f t="shared" si="6"/>
        <v>0</v>
      </c>
      <c r="L11" s="53">
        <f t="shared" si="6"/>
        <v>0</v>
      </c>
      <c r="M11" s="53">
        <f t="shared" si="6"/>
        <v>0</v>
      </c>
      <c r="N11" s="53">
        <f t="shared" si="6"/>
        <v>0</v>
      </c>
      <c r="O11" s="53">
        <f t="shared" si="6"/>
        <v>0</v>
      </c>
      <c r="P11" s="53">
        <f t="shared" si="1"/>
        <v>0</v>
      </c>
      <c r="Q11" s="54"/>
      <c r="R11" s="54">
        <f t="shared" si="2"/>
        <v>0</v>
      </c>
      <c r="S11" s="54"/>
      <c r="T11" s="54"/>
      <c r="U11" s="54"/>
      <c r="V11" s="53"/>
    </row>
    <row r="12" spans="1:22" s="76" customFormat="1" ht="58.5" customHeight="1">
      <c r="A12" s="56" t="s">
        <v>61</v>
      </c>
      <c r="B12" s="20" t="s">
        <v>35</v>
      </c>
      <c r="C12" s="1" t="s">
        <v>23</v>
      </c>
      <c r="D12" s="54">
        <f>E12+F12</f>
        <v>2500000</v>
      </c>
      <c r="E12" s="54">
        <v>0</v>
      </c>
      <c r="F12" s="54">
        <v>2500000</v>
      </c>
      <c r="G12" s="54">
        <f>H12+I12</f>
        <v>0</v>
      </c>
      <c r="H12" s="54">
        <v>0</v>
      </c>
      <c r="I12" s="54">
        <v>0</v>
      </c>
      <c r="J12" s="54">
        <f>K12+L12</f>
        <v>0</v>
      </c>
      <c r="K12" s="54">
        <f>L12+M12</f>
        <v>0</v>
      </c>
      <c r="L12" s="54">
        <f>M12+N12</f>
        <v>0</v>
      </c>
      <c r="M12" s="54">
        <f>N12+O12</f>
        <v>0</v>
      </c>
      <c r="N12" s="54">
        <v>0</v>
      </c>
      <c r="O12" s="54">
        <v>0</v>
      </c>
      <c r="P12" s="54">
        <f t="shared" si="1"/>
        <v>0</v>
      </c>
      <c r="Q12" s="54"/>
      <c r="R12" s="54">
        <f t="shared" si="2"/>
        <v>0</v>
      </c>
      <c r="S12" s="54"/>
      <c r="T12" s="54"/>
      <c r="U12" s="54"/>
      <c r="V12" s="53"/>
    </row>
    <row r="13" spans="1:22">
      <c r="A13" s="87"/>
      <c r="B13" s="90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22">
      <c r="A14" s="87"/>
      <c r="B14" s="90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22">
      <c r="A15" s="87"/>
      <c r="B15" s="90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22">
      <c r="A16" s="87"/>
      <c r="B16" s="90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>
      <c r="A17" s="87"/>
      <c r="B17" s="90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>
      <c r="A18" s="87"/>
      <c r="B18" s="90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>
      <c r="A19" s="87"/>
      <c r="B19" s="90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A20" s="87"/>
      <c r="B20" s="90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>
      <c r="A21" s="87"/>
      <c r="B21" s="90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>
      <c r="A22" s="87"/>
      <c r="B22" s="90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>
      <c r="A23" s="87"/>
      <c r="B23" s="90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>
      <c r="A24" s="87"/>
      <c r="B24" s="90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>
      <c r="A25" s="87"/>
      <c r="B25" s="90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>
      <c r="A26" s="87"/>
      <c r="B26" s="90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>
      <c r="A27" s="87"/>
      <c r="B27" s="90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>
      <c r="A28" s="87"/>
      <c r="B28" s="90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>
      <c r="A29" s="87"/>
      <c r="B29" s="90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>
      <c r="A30" s="87"/>
      <c r="B30" s="90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>
      <c r="A31" s="87"/>
      <c r="B31" s="90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>
      <c r="A32" s="87"/>
      <c r="B32" s="90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>
      <c r="A33" s="87"/>
      <c r="B33" s="90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>
      <c r="A34" s="87"/>
      <c r="B34" s="90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>
      <c r="A35" s="87"/>
      <c r="B35" s="90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>
      <c r="A36" s="87"/>
      <c r="B36" s="90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>
      <c r="A37" s="87"/>
      <c r="B37" s="90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>
      <c r="A38" s="87"/>
      <c r="B38" s="90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>
      <c r="A39" s="87"/>
      <c r="B39" s="90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>
      <c r="A40" s="87"/>
      <c r="B40" s="90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>
      <c r="A41" s="87"/>
      <c r="B41" s="90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>
      <c r="A42" s="87"/>
      <c r="B42" s="90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>
      <c r="A43" s="87"/>
      <c r="B43" s="90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>
      <c r="A44" s="87"/>
      <c r="B44" s="90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>
      <c r="A45" s="87"/>
      <c r="B45" s="90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>
      <c r="A46" s="87"/>
      <c r="B46" s="90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A47" s="87"/>
      <c r="B47" s="90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A48" s="87"/>
      <c r="B48" s="90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87"/>
      <c r="B49" s="90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>
      <c r="A50" s="87"/>
      <c r="B50" s="90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>
      <c r="A51" s="87"/>
      <c r="B51" s="90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>
      <c r="A52" s="87"/>
      <c r="B52" s="90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>
      <c r="A53" s="87"/>
      <c r="B53" s="90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>
      <c r="A54" s="87"/>
      <c r="B54" s="90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>
      <c r="A55" s="87"/>
      <c r="B55" s="90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>
      <c r="A56" s="87"/>
      <c r="B56" s="90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>
      <c r="A57" s="87"/>
      <c r="B57" s="90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>
      <c r="A58" s="87"/>
      <c r="B58" s="90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>
      <c r="A59" s="87"/>
      <c r="B59" s="90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>
      <c r="A60" s="87"/>
      <c r="B60" s="90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>
      <c r="A61" s="87"/>
      <c r="B61" s="90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2">
      <c r="A62" s="87"/>
      <c r="B62" s="90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>
      <c r="A63" s="87"/>
      <c r="B63" s="90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>
      <c r="A64" s="87"/>
      <c r="B64" s="90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>
      <c r="A65" s="87"/>
      <c r="B65" s="90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87"/>
      <c r="B66" s="90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87"/>
      <c r="B67" s="90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87"/>
      <c r="B68" s="90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87"/>
      <c r="B69" s="90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87"/>
      <c r="B70" s="90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87"/>
      <c r="B71" s="90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87"/>
      <c r="B72" s="90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87"/>
      <c r="B73" s="90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87"/>
      <c r="B74" s="90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87"/>
      <c r="B75" s="90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87"/>
      <c r="B76" s="90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87"/>
      <c r="B77" s="90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87"/>
      <c r="B78" s="90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87"/>
      <c r="B79" s="90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87"/>
      <c r="B80" s="90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87"/>
      <c r="B81" s="90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87"/>
      <c r="B82" s="90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87"/>
      <c r="B83" s="90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87"/>
      <c r="B84" s="90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>
      <c r="A85" s="87"/>
      <c r="B85" s="90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>
      <c r="A86" s="87"/>
      <c r="B86" s="90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>
      <c r="A87" s="87"/>
      <c r="B87" s="90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>
      <c r="A88" s="87"/>
      <c r="B88" s="90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>
      <c r="A89" s="87"/>
      <c r="B89" s="90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>
      <c r="A90" s="87"/>
      <c r="B90" s="90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>
      <c r="A91" s="87"/>
      <c r="B91" s="90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87"/>
      <c r="B92" s="90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87"/>
      <c r="B93" s="90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87"/>
      <c r="B94" s="90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>
      <c r="A95" s="87"/>
      <c r="B95" s="90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87"/>
      <c r="B96" s="90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>
      <c r="A97" s="87"/>
      <c r="B97" s="90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>
      <c r="A98" s="87"/>
      <c r="B98" s="90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>
      <c r="A99" s="87"/>
      <c r="B99" s="90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>
      <c r="A100" s="87"/>
      <c r="B100" s="90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>
      <c r="A101" s="87"/>
      <c r="B101" s="90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>
      <c r="A102" s="87"/>
      <c r="B102" s="90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>
      <c r="A103" s="87"/>
      <c r="B103" s="90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A104" s="87"/>
      <c r="B104" s="90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A105" s="87"/>
      <c r="B105" s="90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A106" s="87"/>
      <c r="B106" s="90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>
      <c r="A107" s="87"/>
      <c r="B107" s="90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>
      <c r="A108" s="87"/>
      <c r="B108" s="90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>
      <c r="A109" s="87"/>
      <c r="B109" s="90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>
      <c r="A110" s="87"/>
      <c r="B110" s="90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>
      <c r="A111" s="87"/>
      <c r="B111" s="90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>
      <c r="A112" s="87"/>
      <c r="B112" s="90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>
      <c r="A113" s="87"/>
      <c r="B113" s="90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>
      <c r="A114" s="87"/>
      <c r="B114" s="90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>
      <c r="A115" s="87"/>
      <c r="B115" s="90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>
      <c r="A116" s="87"/>
      <c r="B116" s="90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>
      <c r="A117" s="87"/>
      <c r="B117" s="90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>
      <c r="A118" s="87"/>
      <c r="B118" s="90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>
      <c r="A119" s="87"/>
      <c r="B119" s="90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>
      <c r="A120" s="87"/>
      <c r="B120" s="90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>
      <c r="A121" s="87"/>
      <c r="B121" s="90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>
      <c r="A122" s="87"/>
      <c r="B122" s="90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>
      <c r="A123" s="87"/>
      <c r="B123" s="90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>
      <c r="A124" s="87"/>
      <c r="B124" s="90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>
      <c r="A125" s="87"/>
      <c r="B125" s="90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>
      <c r="A126" s="87"/>
      <c r="B126" s="90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>
      <c r="A127" s="87"/>
      <c r="B127" s="90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>
      <c r="A128" s="87"/>
      <c r="B128" s="90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>
      <c r="A129" s="87"/>
      <c r="B129" s="90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>
      <c r="A130" s="87"/>
      <c r="B130" s="90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>
      <c r="A131" s="87"/>
      <c r="B131" s="90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>
      <c r="A132" s="87"/>
      <c r="B132" s="90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>
      <c r="A133" s="87"/>
      <c r="B133" s="90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>
      <c r="A134" s="87"/>
      <c r="B134" s="90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>
      <c r="A135" s="87"/>
      <c r="B135" s="90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>
      <c r="A136" s="87"/>
      <c r="B136" s="90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>
      <c r="A137" s="87"/>
      <c r="B137" s="90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>
      <c r="A138" s="87"/>
      <c r="B138" s="90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>
      <c r="A139" s="87"/>
      <c r="B139" s="90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>
      <c r="A140" s="87"/>
      <c r="B140" s="90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>
      <c r="A141" s="87"/>
      <c r="B141" s="90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>
      <c r="A142" s="87"/>
      <c r="B142" s="90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>
      <c r="A143" s="87"/>
      <c r="B143" s="90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>
      <c r="A144" s="87"/>
      <c r="B144" s="90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>
      <c r="A145" s="87"/>
      <c r="B145" s="90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>
      <c r="A146" s="87"/>
      <c r="B146" s="90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>
      <c r="A147" s="87"/>
      <c r="B147" s="90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>
      <c r="A148" s="87"/>
      <c r="B148" s="90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>
      <c r="A149" s="87"/>
      <c r="B149" s="90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>
      <c r="A150" s="87"/>
      <c r="B150" s="90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>
      <c r="A151" s="87"/>
      <c r="B151" s="90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>
      <c r="A152" s="87"/>
      <c r="B152" s="90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>
      <c r="A153" s="87"/>
      <c r="B153" s="90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>
      <c r="A154" s="87"/>
      <c r="B154" s="90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>
      <c r="A155" s="87"/>
      <c r="B155" s="90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>
      <c r="A156" s="87"/>
      <c r="B156" s="90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>
      <c r="A157" s="87"/>
      <c r="B157" s="90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>
      <c r="A158" s="87"/>
      <c r="B158" s="90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>
      <c r="A159" s="87"/>
      <c r="B159" s="90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>
      <c r="A160" s="87"/>
      <c r="B160" s="90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>
      <c r="A161" s="87"/>
      <c r="B161" s="90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>
      <c r="A162" s="87"/>
      <c r="B162" s="90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>
      <c r="A163" s="87"/>
      <c r="B163" s="90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>
      <c r="A164" s="87"/>
      <c r="B164" s="90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>
      <c r="A165" s="87"/>
      <c r="B165" s="90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>
      <c r="A166" s="87"/>
      <c r="B166" s="90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>
      <c r="A167" s="87"/>
      <c r="B167" s="90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>
      <c r="A168" s="87"/>
      <c r="B168" s="90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>
      <c r="A169" s="87"/>
      <c r="B169" s="90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>
      <c r="A170" s="87"/>
      <c r="B170" s="90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</sheetData>
  <mergeCells count="11">
    <mergeCell ref="P2:R2"/>
    <mergeCell ref="S2:U2"/>
    <mergeCell ref="V2:V3"/>
    <mergeCell ref="B5:C5"/>
    <mergeCell ref="A1:O1"/>
    <mergeCell ref="A2:A3"/>
    <mergeCell ref="C2:C3"/>
    <mergeCell ref="D2:F2"/>
    <mergeCell ref="G2:I2"/>
    <mergeCell ref="J2:L2"/>
    <mergeCell ref="M2:O2"/>
  </mergeCells>
  <pageMargins left="0" right="0" top="0.78740157480314965" bottom="0" header="0.31496062992125984" footer="0.31496062992125984"/>
  <pageSetup paperSize="9" scale="27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80" zoomScaleNormal="80" zoomScaleSheetLayoutView="70" workbookViewId="0">
      <pane ySplit="3" topLeftCell="A4" activePane="bottomLeft" state="frozen"/>
      <selection pane="bottomLeft" sqref="A1:XFD104857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15" t="s">
        <v>1</v>
      </c>
      <c r="B2" s="6" t="s">
        <v>2</v>
      </c>
      <c r="C2" s="116" t="s">
        <v>3</v>
      </c>
      <c r="D2" s="117" t="s">
        <v>4</v>
      </c>
      <c r="E2" s="117"/>
      <c r="F2" s="117"/>
      <c r="G2" s="117" t="s">
        <v>45</v>
      </c>
      <c r="H2" s="117"/>
      <c r="I2" s="117"/>
      <c r="J2" s="117" t="s">
        <v>46</v>
      </c>
      <c r="K2" s="117"/>
      <c r="L2" s="117"/>
      <c r="M2" s="117" t="s">
        <v>47</v>
      </c>
      <c r="N2" s="117"/>
      <c r="O2" s="117"/>
      <c r="P2" s="118" t="s">
        <v>48</v>
      </c>
      <c r="Q2" s="119"/>
      <c r="R2" s="120"/>
      <c r="S2" s="118" t="s">
        <v>49</v>
      </c>
      <c r="T2" s="119"/>
      <c r="U2" s="120"/>
    </row>
    <row r="3" spans="1:21" s="22" customFormat="1" ht="39.75" customHeight="1">
      <c r="A3" s="115"/>
      <c r="B3" s="48" t="s">
        <v>11</v>
      </c>
      <c r="C3" s="116"/>
      <c r="D3" s="49" t="s">
        <v>12</v>
      </c>
      <c r="E3" s="49" t="s">
        <v>13</v>
      </c>
      <c r="F3" s="49" t="s">
        <v>14</v>
      </c>
      <c r="G3" s="49" t="s">
        <v>12</v>
      </c>
      <c r="H3" s="49" t="s">
        <v>13</v>
      </c>
      <c r="I3" s="49" t="s">
        <v>14</v>
      </c>
      <c r="J3" s="49" t="s">
        <v>12</v>
      </c>
      <c r="K3" s="49" t="s">
        <v>13</v>
      </c>
      <c r="L3" s="49" t="s">
        <v>14</v>
      </c>
      <c r="M3" s="49" t="s">
        <v>12</v>
      </c>
      <c r="N3" s="49" t="s">
        <v>13</v>
      </c>
      <c r="O3" s="49" t="s">
        <v>14</v>
      </c>
      <c r="P3" s="49" t="s">
        <v>12</v>
      </c>
      <c r="Q3" s="49" t="s">
        <v>13</v>
      </c>
      <c r="R3" s="49" t="s">
        <v>14</v>
      </c>
      <c r="S3" s="49" t="s">
        <v>12</v>
      </c>
      <c r="T3" s="23" t="s">
        <v>13</v>
      </c>
      <c r="U3" s="49" t="s">
        <v>14</v>
      </c>
    </row>
    <row r="4" spans="1:21" s="22" customFormat="1" ht="21.75" customHeight="1">
      <c r="A4" s="47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12" t="s">
        <v>18</v>
      </c>
      <c r="C5" s="112"/>
      <c r="D5" s="25">
        <f t="shared" ref="D5:O5" si="0">D6+D11</f>
        <v>300545015</v>
      </c>
      <c r="E5" s="25">
        <f t="shared" si="0"/>
        <v>7675100</v>
      </c>
      <c r="F5" s="25">
        <f t="shared" si="0"/>
        <v>292869915</v>
      </c>
      <c r="G5" s="25">
        <f t="shared" si="0"/>
        <v>82157530.019999996</v>
      </c>
      <c r="H5" s="25">
        <f t="shared" si="0"/>
        <v>2565310.5</v>
      </c>
      <c r="I5" s="25">
        <f t="shared" si="0"/>
        <v>79592219.519999996</v>
      </c>
      <c r="J5" s="25">
        <f t="shared" si="0"/>
        <v>83548117</v>
      </c>
      <c r="K5" s="25">
        <f t="shared" si="0"/>
        <v>0</v>
      </c>
      <c r="L5" s="25">
        <f t="shared" si="0"/>
        <v>83548117</v>
      </c>
      <c r="M5" s="25">
        <f t="shared" si="0"/>
        <v>79592219.519999996</v>
      </c>
      <c r="N5" s="25">
        <f t="shared" si="0"/>
        <v>0</v>
      </c>
      <c r="O5" s="25">
        <f t="shared" si="0"/>
        <v>79592219.519999996</v>
      </c>
      <c r="P5" s="12">
        <f t="shared" ref="P5:P10" si="1">M5/J5*100</f>
        <v>95.26512670536907</v>
      </c>
      <c r="Q5" s="12"/>
      <c r="R5" s="12">
        <f t="shared" ref="R5:R10" si="2">O5/L5*100</f>
        <v>95.26512670536907</v>
      </c>
      <c r="S5" s="12">
        <f t="shared" ref="S5:S10" si="3">M5/D5*100</f>
        <v>26.482628407594781</v>
      </c>
      <c r="T5" s="26"/>
      <c r="U5" s="26">
        <f t="shared" ref="U5:U10" si="4">O5/F5*100</f>
        <v>27.176645822429386</v>
      </c>
    </row>
    <row r="6" spans="1:21" s="22" customFormat="1" ht="53.25" customHeight="1">
      <c r="A6" s="24" t="s">
        <v>19</v>
      </c>
      <c r="B6" s="46" t="s">
        <v>20</v>
      </c>
      <c r="C6" s="46"/>
      <c r="D6" s="25">
        <f t="shared" ref="D6:O6" si="5">SUM(D7:D10)</f>
        <v>290369915</v>
      </c>
      <c r="E6" s="25">
        <f t="shared" si="5"/>
        <v>0</v>
      </c>
      <c r="F6" s="25">
        <f t="shared" si="5"/>
        <v>290369915</v>
      </c>
      <c r="G6" s="25">
        <f t="shared" si="5"/>
        <v>79592219.519999996</v>
      </c>
      <c r="H6" s="25">
        <f t="shared" si="5"/>
        <v>0</v>
      </c>
      <c r="I6" s="25">
        <f t="shared" si="5"/>
        <v>79592219.519999996</v>
      </c>
      <c r="J6" s="25">
        <f t="shared" si="5"/>
        <v>83548117</v>
      </c>
      <c r="K6" s="25">
        <f t="shared" si="5"/>
        <v>0</v>
      </c>
      <c r="L6" s="25">
        <f t="shared" si="5"/>
        <v>83548117</v>
      </c>
      <c r="M6" s="25">
        <f t="shared" si="5"/>
        <v>79592219.519999996</v>
      </c>
      <c r="N6" s="25">
        <f t="shared" si="5"/>
        <v>0</v>
      </c>
      <c r="O6" s="25">
        <f t="shared" si="5"/>
        <v>79592219.519999996</v>
      </c>
      <c r="P6" s="12">
        <f t="shared" si="1"/>
        <v>95.26512670536907</v>
      </c>
      <c r="Q6" s="12"/>
      <c r="R6" s="12">
        <f t="shared" si="2"/>
        <v>95.26512670536907</v>
      </c>
      <c r="S6" s="12">
        <f t="shared" si="3"/>
        <v>27.41062879052053</v>
      </c>
      <c r="T6" s="26"/>
      <c r="U6" s="26">
        <f t="shared" si="4"/>
        <v>27.41062879052053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70300000</v>
      </c>
      <c r="E7" s="28">
        <v>0</v>
      </c>
      <c r="F7" s="28">
        <v>70300000</v>
      </c>
      <c r="G7" s="28">
        <f>H7+I7</f>
        <v>15938249.109999999</v>
      </c>
      <c r="H7" s="28">
        <v>0</v>
      </c>
      <c r="I7" s="28">
        <f>O7</f>
        <v>15938249.109999999</v>
      </c>
      <c r="J7" s="28">
        <f t="shared" ref="J7:J10" si="6">K7+L7</f>
        <v>18274000</v>
      </c>
      <c r="K7" s="28">
        <v>0</v>
      </c>
      <c r="L7" s="28">
        <v>18274000</v>
      </c>
      <c r="M7" s="28">
        <f>N7+O7</f>
        <v>15938249.109999999</v>
      </c>
      <c r="N7" s="28">
        <v>0</v>
      </c>
      <c r="O7" s="28">
        <v>15938249.109999999</v>
      </c>
      <c r="P7" s="15">
        <f t="shared" si="1"/>
        <v>87.218173963007544</v>
      </c>
      <c r="Q7" s="15"/>
      <c r="R7" s="15">
        <f t="shared" si="2"/>
        <v>87.218173963007544</v>
      </c>
      <c r="S7" s="15">
        <f t="shared" si="3"/>
        <v>22.671762603129444</v>
      </c>
      <c r="T7" s="29"/>
      <c r="U7" s="29">
        <f t="shared" si="4"/>
        <v>22.671762603129444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157988100</v>
      </c>
      <c r="E8" s="28">
        <v>0</v>
      </c>
      <c r="F8" s="28">
        <v>157988100</v>
      </c>
      <c r="G8" s="28">
        <f t="shared" ref="G8:G10" si="7">H8+I8</f>
        <v>53301001.710000001</v>
      </c>
      <c r="H8" s="28">
        <v>0</v>
      </c>
      <c r="I8" s="28">
        <f t="shared" ref="I8:I10" si="8">O8</f>
        <v>53301001.710000001</v>
      </c>
      <c r="J8" s="28">
        <f t="shared" si="6"/>
        <v>54708148</v>
      </c>
      <c r="K8" s="28">
        <v>0</v>
      </c>
      <c r="L8" s="28">
        <v>54708148</v>
      </c>
      <c r="M8" s="28">
        <f t="shared" ref="M8:M10" si="9">N8+O8</f>
        <v>53301001.710000001</v>
      </c>
      <c r="N8" s="28">
        <v>0</v>
      </c>
      <c r="O8" s="28">
        <v>53301001.710000001</v>
      </c>
      <c r="P8" s="15">
        <f t="shared" si="1"/>
        <v>97.427903627810622</v>
      </c>
      <c r="Q8" s="15"/>
      <c r="R8" s="15">
        <f t="shared" si="2"/>
        <v>97.427903627810622</v>
      </c>
      <c r="S8" s="15">
        <f t="shared" si="3"/>
        <v>33.737352186652032</v>
      </c>
      <c r="T8" s="29"/>
      <c r="U8" s="29">
        <f t="shared" si="4"/>
        <v>33.737352186652032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10058968.699999999</v>
      </c>
      <c r="H9" s="28">
        <v>0</v>
      </c>
      <c r="I9" s="28">
        <f t="shared" si="8"/>
        <v>10058968.699999999</v>
      </c>
      <c r="J9" s="28">
        <f t="shared" si="6"/>
        <v>10271969</v>
      </c>
      <c r="K9" s="28">
        <v>0</v>
      </c>
      <c r="L9" s="28">
        <v>10271969</v>
      </c>
      <c r="M9" s="28">
        <f t="shared" si="9"/>
        <v>10058968.699999999</v>
      </c>
      <c r="N9" s="28">
        <v>0</v>
      </c>
      <c r="O9" s="28">
        <v>10058968.699999999</v>
      </c>
      <c r="P9" s="15">
        <f t="shared" si="1"/>
        <v>97.926392690632142</v>
      </c>
      <c r="Q9" s="15"/>
      <c r="R9" s="15">
        <f t="shared" si="2"/>
        <v>97.926392690632142</v>
      </c>
      <c r="S9" s="15">
        <f t="shared" si="3"/>
        <v>16.595722632625336</v>
      </c>
      <c r="T9" s="29"/>
      <c r="U9" s="29">
        <f t="shared" si="4"/>
        <v>16.595722632625336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294000</v>
      </c>
      <c r="K10" s="28">
        <v>0</v>
      </c>
      <c r="L10" s="28">
        <v>294000</v>
      </c>
      <c r="M10" s="28">
        <f t="shared" si="9"/>
        <v>294000</v>
      </c>
      <c r="N10" s="28">
        <v>0</v>
      </c>
      <c r="O10" s="28">
        <v>294000</v>
      </c>
      <c r="P10" s="15">
        <f t="shared" si="1"/>
        <v>100</v>
      </c>
      <c r="Q10" s="15"/>
      <c r="R10" s="15">
        <f t="shared" si="2"/>
        <v>100</v>
      </c>
      <c r="S10" s="15">
        <f t="shared" si="3"/>
        <v>20</v>
      </c>
      <c r="T10" s="29"/>
      <c r="U10" s="29">
        <f t="shared" si="4"/>
        <v>20</v>
      </c>
    </row>
    <row r="11" spans="1:21" s="31" customFormat="1" ht="48" customHeight="1">
      <c r="A11" s="24" t="s">
        <v>32</v>
      </c>
      <c r="B11" s="46" t="s">
        <v>33</v>
      </c>
      <c r="C11" s="30"/>
      <c r="D11" s="25">
        <f>D12</f>
        <v>10175100</v>
      </c>
      <c r="E11" s="25">
        <f t="shared" ref="E11:O11" si="10">E12</f>
        <v>7675100</v>
      </c>
      <c r="F11" s="25">
        <f t="shared" si="10"/>
        <v>2500000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0</v>
      </c>
      <c r="K11" s="25">
        <f t="shared" si="10"/>
        <v>0</v>
      </c>
      <c r="L11" s="25">
        <f t="shared" si="10"/>
        <v>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10175100</v>
      </c>
      <c r="E12" s="28">
        <v>7675100</v>
      </c>
      <c r="F12" s="28">
        <v>2500000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0</v>
      </c>
      <c r="K12" s="28">
        <v>0</v>
      </c>
      <c r="L12" s="28">
        <v>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3" fitToHeight="1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topLeftCell="C1" zoomScale="62" zoomScaleNormal="62" zoomScaleSheetLayoutView="70" workbookViewId="0">
      <pane ySplit="3" topLeftCell="A4" activePane="bottomLeft" state="frozen"/>
      <selection pane="bottomLeft" activeCell="F10" sqref="F10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15" t="s">
        <v>1</v>
      </c>
      <c r="B2" s="6" t="s">
        <v>2</v>
      </c>
      <c r="C2" s="116" t="s">
        <v>3</v>
      </c>
      <c r="D2" s="117" t="s">
        <v>4</v>
      </c>
      <c r="E2" s="117"/>
      <c r="F2" s="117"/>
      <c r="G2" s="117" t="s">
        <v>45</v>
      </c>
      <c r="H2" s="117"/>
      <c r="I2" s="117"/>
      <c r="J2" s="117" t="s">
        <v>46</v>
      </c>
      <c r="K2" s="117"/>
      <c r="L2" s="117"/>
      <c r="M2" s="117" t="s">
        <v>62</v>
      </c>
      <c r="N2" s="117"/>
      <c r="O2" s="117"/>
      <c r="P2" s="118" t="s">
        <v>48</v>
      </c>
      <c r="Q2" s="119"/>
      <c r="R2" s="120"/>
      <c r="S2" s="118" t="s">
        <v>49</v>
      </c>
      <c r="T2" s="119"/>
      <c r="U2" s="120"/>
    </row>
    <row r="3" spans="1:21" s="22" customFormat="1" ht="39.75" customHeight="1">
      <c r="A3" s="115"/>
      <c r="B3" s="7" t="s">
        <v>11</v>
      </c>
      <c r="C3" s="116"/>
      <c r="D3" s="8" t="s">
        <v>12</v>
      </c>
      <c r="E3" s="8" t="s">
        <v>13</v>
      </c>
      <c r="F3" s="8" t="s">
        <v>14</v>
      </c>
      <c r="G3" s="8" t="s">
        <v>12</v>
      </c>
      <c r="H3" s="8" t="s">
        <v>13</v>
      </c>
      <c r="I3" s="8" t="s">
        <v>14</v>
      </c>
      <c r="J3" s="8" t="s">
        <v>12</v>
      </c>
      <c r="K3" s="8" t="s">
        <v>13</v>
      </c>
      <c r="L3" s="8" t="s">
        <v>14</v>
      </c>
      <c r="M3" s="8" t="s">
        <v>12</v>
      </c>
      <c r="N3" s="8" t="s">
        <v>13</v>
      </c>
      <c r="O3" s="8" t="s">
        <v>14</v>
      </c>
      <c r="P3" s="8" t="s">
        <v>12</v>
      </c>
      <c r="Q3" s="8" t="s">
        <v>13</v>
      </c>
      <c r="R3" s="8" t="s">
        <v>14</v>
      </c>
      <c r="S3" s="8" t="s">
        <v>12</v>
      </c>
      <c r="T3" s="23" t="s">
        <v>13</v>
      </c>
      <c r="U3" s="8" t="s">
        <v>14</v>
      </c>
    </row>
    <row r="4" spans="1:21" s="22" customFormat="1" ht="21.75" customHeight="1">
      <c r="A4" s="9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12" t="s">
        <v>18</v>
      </c>
      <c r="C5" s="112"/>
      <c r="D5" s="25">
        <f t="shared" ref="D5:O5" si="0">D6+D11</f>
        <v>298185022</v>
      </c>
      <c r="E5" s="25">
        <f t="shared" si="0"/>
        <v>7661700</v>
      </c>
      <c r="F5" s="25">
        <f t="shared" si="0"/>
        <v>290523322</v>
      </c>
      <c r="G5" s="25">
        <f t="shared" si="0"/>
        <v>106408882.27</v>
      </c>
      <c r="H5" s="25">
        <f t="shared" si="0"/>
        <v>2565310.5</v>
      </c>
      <c r="I5" s="25">
        <f t="shared" si="0"/>
        <v>103843571.77</v>
      </c>
      <c r="J5" s="25">
        <f t="shared" si="0"/>
        <v>155304230</v>
      </c>
      <c r="K5" s="25">
        <f t="shared" si="0"/>
        <v>0</v>
      </c>
      <c r="L5" s="25">
        <f t="shared" si="0"/>
        <v>155304230</v>
      </c>
      <c r="M5" s="25">
        <f t="shared" si="0"/>
        <v>103843571.77</v>
      </c>
      <c r="N5" s="25">
        <f t="shared" si="0"/>
        <v>0</v>
      </c>
      <c r="O5" s="25">
        <f t="shared" si="0"/>
        <v>103843571.77</v>
      </c>
      <c r="P5" s="12">
        <f t="shared" ref="P5:P10" si="1">M5/J5*100</f>
        <v>66.864612618729055</v>
      </c>
      <c r="Q5" s="12"/>
      <c r="R5" s="12">
        <f t="shared" ref="R5:R10" si="2">O5/L5*100</f>
        <v>66.864612618729055</v>
      </c>
      <c r="S5" s="12">
        <f t="shared" ref="S5:S10" si="3">M5/D5*100</f>
        <v>34.825213913661969</v>
      </c>
      <c r="T5" s="26"/>
      <c r="U5" s="26">
        <f t="shared" ref="U5:U10" si="4">O5/F5*100</f>
        <v>35.74362672680715</v>
      </c>
    </row>
    <row r="6" spans="1:21" s="22" customFormat="1" ht="53.25" customHeight="1">
      <c r="A6" s="24" t="s">
        <v>19</v>
      </c>
      <c r="B6" s="13" t="s">
        <v>20</v>
      </c>
      <c r="C6" s="13"/>
      <c r="D6" s="25">
        <f t="shared" ref="D6:O6" si="5">SUM(D7:D10)</f>
        <v>288070322</v>
      </c>
      <c r="E6" s="25">
        <f t="shared" si="5"/>
        <v>0</v>
      </c>
      <c r="F6" s="25">
        <f t="shared" si="5"/>
        <v>288070322</v>
      </c>
      <c r="G6" s="25">
        <f t="shared" si="5"/>
        <v>103843571.77</v>
      </c>
      <c r="H6" s="25">
        <f t="shared" si="5"/>
        <v>0</v>
      </c>
      <c r="I6" s="25">
        <f t="shared" si="5"/>
        <v>103843571.77</v>
      </c>
      <c r="J6" s="25">
        <f t="shared" si="5"/>
        <v>154954230</v>
      </c>
      <c r="K6" s="25">
        <f t="shared" si="5"/>
        <v>0</v>
      </c>
      <c r="L6" s="25">
        <f t="shared" si="5"/>
        <v>154954230</v>
      </c>
      <c r="M6" s="25">
        <f t="shared" si="5"/>
        <v>103843571.77</v>
      </c>
      <c r="N6" s="25">
        <f t="shared" si="5"/>
        <v>0</v>
      </c>
      <c r="O6" s="25">
        <f t="shared" si="5"/>
        <v>103843571.77</v>
      </c>
      <c r="P6" s="12">
        <f t="shared" si="1"/>
        <v>67.015641825331258</v>
      </c>
      <c r="Q6" s="12"/>
      <c r="R6" s="12">
        <f t="shared" si="2"/>
        <v>67.015641825331258</v>
      </c>
      <c r="S6" s="12">
        <f t="shared" si="3"/>
        <v>36.047993784656512</v>
      </c>
      <c r="T6" s="26"/>
      <c r="U6" s="26">
        <f t="shared" si="4"/>
        <v>36.047993784656512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22415069.890000001</v>
      </c>
      <c r="H7" s="28">
        <v>0</v>
      </c>
      <c r="I7" s="28">
        <f>O7</f>
        <v>22415069.890000001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22415069.890000001</v>
      </c>
      <c r="N7" s="41">
        <v>0</v>
      </c>
      <c r="O7" s="41">
        <v>22415069.890000001</v>
      </c>
      <c r="P7" s="15">
        <f t="shared" si="1"/>
        <v>63.585593004795271</v>
      </c>
      <c r="Q7" s="15"/>
      <c r="R7" s="15">
        <f t="shared" si="2"/>
        <v>63.585593004795271</v>
      </c>
      <c r="S7" s="15">
        <f t="shared" si="3"/>
        <v>31.499783106787149</v>
      </c>
      <c r="T7" s="29"/>
      <c r="U7" s="29">
        <f t="shared" si="4"/>
        <v>31.499783106787149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156744365</v>
      </c>
      <c r="E8" s="28">
        <v>0</v>
      </c>
      <c r="F8" s="28">
        <v>156744365</v>
      </c>
      <c r="G8" s="28">
        <f t="shared" ref="G8:G10" si="7">H8+I8</f>
        <v>66169548.829999998</v>
      </c>
      <c r="H8" s="28">
        <v>0</v>
      </c>
      <c r="I8" s="28">
        <f t="shared" ref="I8:I10" si="8">O8</f>
        <v>66169548.829999998</v>
      </c>
      <c r="J8" s="28">
        <f t="shared" si="6"/>
        <v>92892501</v>
      </c>
      <c r="K8" s="28">
        <v>0</v>
      </c>
      <c r="L8" s="28">
        <v>92892501</v>
      </c>
      <c r="M8" s="28">
        <f t="shared" ref="M8:M10" si="9">N8+O8</f>
        <v>66169548.829999998</v>
      </c>
      <c r="N8" s="41">
        <v>0</v>
      </c>
      <c r="O8" s="41">
        <v>66169548.829999998</v>
      </c>
      <c r="P8" s="15">
        <f t="shared" si="1"/>
        <v>71.232390255054071</v>
      </c>
      <c r="Q8" s="15"/>
      <c r="R8" s="15">
        <f t="shared" si="2"/>
        <v>71.232390255054071</v>
      </c>
      <c r="S8" s="15">
        <f t="shared" si="3"/>
        <v>42.214945864242068</v>
      </c>
      <c r="T8" s="29"/>
      <c r="U8" s="29">
        <f t="shared" si="4"/>
        <v>42.214945864242068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58696515</v>
      </c>
      <c r="E9" s="28">
        <v>0</v>
      </c>
      <c r="F9" s="28">
        <v>58696515</v>
      </c>
      <c r="G9" s="28">
        <f t="shared" si="7"/>
        <v>14964953.050000001</v>
      </c>
      <c r="H9" s="28">
        <v>0</v>
      </c>
      <c r="I9" s="28">
        <f t="shared" si="8"/>
        <v>14964953.050000001</v>
      </c>
      <c r="J9" s="28">
        <f t="shared" si="6"/>
        <v>25339923</v>
      </c>
      <c r="K9" s="28">
        <v>0</v>
      </c>
      <c r="L9" s="28">
        <v>25339923</v>
      </c>
      <c r="M9" s="28">
        <f t="shared" si="9"/>
        <v>14964953.050000001</v>
      </c>
      <c r="N9" s="41">
        <v>0</v>
      </c>
      <c r="O9" s="41">
        <v>14964953.050000001</v>
      </c>
      <c r="P9" s="15">
        <f t="shared" si="1"/>
        <v>59.056821324989826</v>
      </c>
      <c r="Q9" s="15"/>
      <c r="R9" s="15">
        <f t="shared" si="2"/>
        <v>59.056821324989826</v>
      </c>
      <c r="S9" s="15">
        <f t="shared" si="3"/>
        <v>25.495471153611081</v>
      </c>
      <c r="T9" s="29"/>
      <c r="U9" s="29">
        <f t="shared" si="4"/>
        <v>25.495471153611081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294000</v>
      </c>
      <c r="N10" s="41">
        <v>0</v>
      </c>
      <c r="O10" s="41">
        <v>294000</v>
      </c>
      <c r="P10" s="15">
        <f t="shared" si="1"/>
        <v>20</v>
      </c>
      <c r="Q10" s="15"/>
      <c r="R10" s="15">
        <f t="shared" si="2"/>
        <v>20</v>
      </c>
      <c r="S10" s="15">
        <f t="shared" si="3"/>
        <v>20</v>
      </c>
      <c r="T10" s="29"/>
      <c r="U10" s="29">
        <f t="shared" si="4"/>
        <v>20</v>
      </c>
    </row>
    <row r="11" spans="1:21" s="31" customFormat="1" ht="48" customHeight="1">
      <c r="A11" s="24" t="s">
        <v>32</v>
      </c>
      <c r="B11" s="13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10114700</v>
      </c>
      <c r="E12" s="28">
        <v>7661700</v>
      </c>
      <c r="F12" s="28">
        <v>2453000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350000</v>
      </c>
      <c r="K12" s="28">
        <v>0</v>
      </c>
      <c r="L12" s="28">
        <v>350000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3" fitToHeight="15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S6" sqref="S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15" t="s">
        <v>1</v>
      </c>
      <c r="B2" s="6" t="s">
        <v>2</v>
      </c>
      <c r="C2" s="116" t="s">
        <v>3</v>
      </c>
      <c r="D2" s="117" t="s">
        <v>4</v>
      </c>
      <c r="E2" s="117"/>
      <c r="F2" s="117"/>
      <c r="G2" s="117" t="s">
        <v>45</v>
      </c>
      <c r="H2" s="117"/>
      <c r="I2" s="117"/>
      <c r="J2" s="117" t="s">
        <v>46</v>
      </c>
      <c r="K2" s="117"/>
      <c r="L2" s="117"/>
      <c r="M2" s="117" t="s">
        <v>63</v>
      </c>
      <c r="N2" s="117"/>
      <c r="O2" s="117"/>
      <c r="P2" s="118" t="s">
        <v>48</v>
      </c>
      <c r="Q2" s="119"/>
      <c r="R2" s="120"/>
      <c r="S2" s="118" t="s">
        <v>49</v>
      </c>
      <c r="T2" s="119"/>
      <c r="U2" s="120"/>
    </row>
    <row r="3" spans="1:21" s="22" customFormat="1" ht="39.75" customHeight="1">
      <c r="A3" s="115"/>
      <c r="B3" s="39" t="s">
        <v>11</v>
      </c>
      <c r="C3" s="116"/>
      <c r="D3" s="40" t="s">
        <v>12</v>
      </c>
      <c r="E3" s="40" t="s">
        <v>13</v>
      </c>
      <c r="F3" s="40" t="s">
        <v>14</v>
      </c>
      <c r="G3" s="40" t="s">
        <v>12</v>
      </c>
      <c r="H3" s="40" t="s">
        <v>13</v>
      </c>
      <c r="I3" s="40" t="s">
        <v>14</v>
      </c>
      <c r="J3" s="40" t="s">
        <v>12</v>
      </c>
      <c r="K3" s="40" t="s">
        <v>13</v>
      </c>
      <c r="L3" s="40" t="s">
        <v>14</v>
      </c>
      <c r="M3" s="40" t="s">
        <v>12</v>
      </c>
      <c r="N3" s="40" t="s">
        <v>13</v>
      </c>
      <c r="O3" s="40" t="s">
        <v>14</v>
      </c>
      <c r="P3" s="40" t="s">
        <v>12</v>
      </c>
      <c r="Q3" s="40" t="s">
        <v>13</v>
      </c>
      <c r="R3" s="40" t="s">
        <v>14</v>
      </c>
      <c r="S3" s="40" t="s">
        <v>12</v>
      </c>
      <c r="T3" s="23" t="s">
        <v>13</v>
      </c>
      <c r="U3" s="40" t="s">
        <v>14</v>
      </c>
    </row>
    <row r="4" spans="1:21" s="22" customFormat="1" ht="21.75" customHeight="1">
      <c r="A4" s="38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12" t="s">
        <v>18</v>
      </c>
      <c r="C5" s="112"/>
      <c r="D5" s="25">
        <f t="shared" ref="D5:O5" si="0">D6+D11</f>
        <v>300100322</v>
      </c>
      <c r="E5" s="25">
        <f t="shared" si="0"/>
        <v>7661700</v>
      </c>
      <c r="F5" s="25">
        <f t="shared" si="0"/>
        <v>292438622</v>
      </c>
      <c r="G5" s="25">
        <f t="shared" si="0"/>
        <v>125865110.23</v>
      </c>
      <c r="H5" s="25">
        <f t="shared" si="0"/>
        <v>2565310.5</v>
      </c>
      <c r="I5" s="25">
        <f t="shared" si="0"/>
        <v>123299799.73</v>
      </c>
      <c r="J5" s="25">
        <f t="shared" si="0"/>
        <v>155304230</v>
      </c>
      <c r="K5" s="25">
        <f t="shared" si="0"/>
        <v>0</v>
      </c>
      <c r="L5" s="25">
        <f t="shared" si="0"/>
        <v>155304230</v>
      </c>
      <c r="M5" s="25">
        <f t="shared" si="0"/>
        <v>123299799.73</v>
      </c>
      <c r="N5" s="25">
        <f t="shared" si="0"/>
        <v>0</v>
      </c>
      <c r="O5" s="25">
        <f t="shared" si="0"/>
        <v>123299799.73</v>
      </c>
      <c r="P5" s="12">
        <f t="shared" ref="P5:P10" si="1">M5/J5*100</f>
        <v>79.392428480537845</v>
      </c>
      <c r="Q5" s="12"/>
      <c r="R5" s="12">
        <f t="shared" ref="R5:R10" si="2">O5/L5*100</f>
        <v>79.392428480537845</v>
      </c>
      <c r="S5" s="12">
        <v>42.2</v>
      </c>
      <c r="T5" s="26"/>
      <c r="U5" s="26">
        <f t="shared" ref="U5:U10" si="3">O5/F5*100</f>
        <v>42.162625061883929</v>
      </c>
    </row>
    <row r="6" spans="1:21" s="22" customFormat="1" ht="53.25" customHeight="1">
      <c r="A6" s="24" t="s">
        <v>19</v>
      </c>
      <c r="B6" s="37" t="s">
        <v>20</v>
      </c>
      <c r="C6" s="37"/>
      <c r="D6" s="25">
        <f t="shared" ref="D6:O6" si="4">SUM(D7:D10)</f>
        <v>289985622</v>
      </c>
      <c r="E6" s="25">
        <f t="shared" si="4"/>
        <v>0</v>
      </c>
      <c r="F6" s="25">
        <f t="shared" si="4"/>
        <v>289985622</v>
      </c>
      <c r="G6" s="25">
        <f t="shared" si="4"/>
        <v>123299799.73</v>
      </c>
      <c r="H6" s="25">
        <f t="shared" si="4"/>
        <v>0</v>
      </c>
      <c r="I6" s="25">
        <f t="shared" si="4"/>
        <v>123299799.73</v>
      </c>
      <c r="J6" s="25">
        <f t="shared" si="4"/>
        <v>154954230</v>
      </c>
      <c r="K6" s="25">
        <f t="shared" si="4"/>
        <v>0</v>
      </c>
      <c r="L6" s="25">
        <f t="shared" si="4"/>
        <v>154954230</v>
      </c>
      <c r="M6" s="25">
        <f t="shared" si="4"/>
        <v>123299799.73</v>
      </c>
      <c r="N6" s="25">
        <f t="shared" si="4"/>
        <v>0</v>
      </c>
      <c r="O6" s="25">
        <f t="shared" si="4"/>
        <v>123299799.73</v>
      </c>
      <c r="P6" s="12">
        <f t="shared" si="1"/>
        <v>79.571754659424272</v>
      </c>
      <c r="Q6" s="12"/>
      <c r="R6" s="12">
        <f t="shared" si="2"/>
        <v>79.571754659424272</v>
      </c>
      <c r="S6" s="12">
        <f t="shared" ref="S6:S10" si="5">M6/D6*100</f>
        <v>42.519280397288114</v>
      </c>
      <c r="T6" s="26"/>
      <c r="U6" s="26">
        <f t="shared" si="3"/>
        <v>42.519280397288114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27075580.949999999</v>
      </c>
      <c r="H7" s="28">
        <v>0</v>
      </c>
      <c r="I7" s="28">
        <f>O7</f>
        <v>27075580.949999999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27075580.949999999</v>
      </c>
      <c r="N7" s="41">
        <v>0</v>
      </c>
      <c r="O7" s="41">
        <v>27075580.949999999</v>
      </c>
      <c r="P7" s="15">
        <f t="shared" si="1"/>
        <v>76.806223630074442</v>
      </c>
      <c r="Q7" s="15"/>
      <c r="R7" s="15">
        <f t="shared" si="2"/>
        <v>76.806223630074442</v>
      </c>
      <c r="S7" s="15">
        <f t="shared" si="5"/>
        <v>38.049175469925686</v>
      </c>
      <c r="T7" s="29"/>
      <c r="U7" s="29">
        <f t="shared" si="3"/>
        <v>38.049175469925686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156744365</v>
      </c>
      <c r="E8" s="28">
        <v>0</v>
      </c>
      <c r="F8" s="28">
        <v>156744365</v>
      </c>
      <c r="G8" s="28">
        <f t="shared" ref="G8:G10" si="7">H8+I8</f>
        <v>75970691.25</v>
      </c>
      <c r="H8" s="28">
        <v>0</v>
      </c>
      <c r="I8" s="28">
        <f t="shared" ref="I8:I10" si="8">O8</f>
        <v>75970691.25</v>
      </c>
      <c r="J8" s="28">
        <f t="shared" si="6"/>
        <v>92892501</v>
      </c>
      <c r="K8" s="28">
        <v>0</v>
      </c>
      <c r="L8" s="28">
        <v>92892501</v>
      </c>
      <c r="M8" s="28">
        <f t="shared" ref="M8:M10" si="9">N8+O8</f>
        <v>75970691.25</v>
      </c>
      <c r="N8" s="41">
        <v>0</v>
      </c>
      <c r="O8" s="41">
        <v>75970691.25</v>
      </c>
      <c r="P8" s="15">
        <f t="shared" si="1"/>
        <v>81.783449075184237</v>
      </c>
      <c r="Q8" s="15"/>
      <c r="R8" s="15">
        <f t="shared" si="2"/>
        <v>81.783449075184237</v>
      </c>
      <c r="S8" s="15">
        <f t="shared" si="5"/>
        <v>48.467893088214048</v>
      </c>
      <c r="T8" s="29"/>
      <c r="U8" s="29">
        <f t="shared" si="3"/>
        <v>48.467893088214048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19959527.530000001</v>
      </c>
      <c r="H9" s="28">
        <v>0</v>
      </c>
      <c r="I9" s="28">
        <f t="shared" si="8"/>
        <v>19959527.530000001</v>
      </c>
      <c r="J9" s="28">
        <f t="shared" si="6"/>
        <v>25339923</v>
      </c>
      <c r="K9" s="28">
        <v>0</v>
      </c>
      <c r="L9" s="28">
        <v>25339923</v>
      </c>
      <c r="M9" s="28">
        <f t="shared" si="9"/>
        <v>19959527.530000001</v>
      </c>
      <c r="N9" s="41">
        <v>0</v>
      </c>
      <c r="O9" s="41">
        <v>19959527.530000001</v>
      </c>
      <c r="P9" s="15">
        <f t="shared" si="1"/>
        <v>78.76711989219541</v>
      </c>
      <c r="Q9" s="15"/>
      <c r="R9" s="15">
        <f t="shared" si="2"/>
        <v>78.76711989219541</v>
      </c>
      <c r="S9" s="15">
        <f t="shared" si="5"/>
        <v>32.930093794419456</v>
      </c>
      <c r="T9" s="29"/>
      <c r="U9" s="29">
        <f t="shared" si="3"/>
        <v>32.930093794419456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294000</v>
      </c>
      <c r="N10" s="41">
        <v>0</v>
      </c>
      <c r="O10" s="41">
        <v>294000</v>
      </c>
      <c r="P10" s="15">
        <f t="shared" si="1"/>
        <v>20</v>
      </c>
      <c r="Q10" s="15"/>
      <c r="R10" s="15">
        <f t="shared" si="2"/>
        <v>20</v>
      </c>
      <c r="S10" s="15">
        <f t="shared" si="5"/>
        <v>20</v>
      </c>
      <c r="T10" s="29"/>
      <c r="U10" s="29">
        <f t="shared" si="3"/>
        <v>20</v>
      </c>
    </row>
    <row r="11" spans="1:21" s="31" customFormat="1" ht="48" customHeight="1">
      <c r="A11" s="24" t="s">
        <v>32</v>
      </c>
      <c r="B11" s="37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10114700</v>
      </c>
      <c r="E12" s="28">
        <v>7661700</v>
      </c>
      <c r="F12" s="28">
        <v>2453000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350000</v>
      </c>
      <c r="K12" s="28">
        <v>0</v>
      </c>
      <c r="L12" s="28">
        <v>350000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D19" sqref="D19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21" t="s">
        <v>1</v>
      </c>
      <c r="B2" s="59" t="s">
        <v>2</v>
      </c>
      <c r="C2" s="123" t="s">
        <v>3</v>
      </c>
      <c r="D2" s="124" t="s">
        <v>4</v>
      </c>
      <c r="E2" s="124"/>
      <c r="F2" s="124"/>
      <c r="G2" s="124" t="s">
        <v>45</v>
      </c>
      <c r="H2" s="124"/>
      <c r="I2" s="124"/>
      <c r="J2" s="124" t="s">
        <v>64</v>
      </c>
      <c r="K2" s="124"/>
      <c r="L2" s="124"/>
      <c r="M2" s="124" t="s">
        <v>65</v>
      </c>
      <c r="N2" s="124"/>
      <c r="O2" s="124"/>
      <c r="P2" s="125" t="s">
        <v>66</v>
      </c>
      <c r="Q2" s="126"/>
      <c r="R2" s="127"/>
      <c r="S2" s="125" t="s">
        <v>49</v>
      </c>
      <c r="T2" s="126"/>
      <c r="U2" s="128"/>
    </row>
    <row r="3" spans="1:21" s="22" customFormat="1" ht="39.75" customHeight="1">
      <c r="A3" s="122"/>
      <c r="B3" s="48" t="s">
        <v>11</v>
      </c>
      <c r="C3" s="116"/>
      <c r="D3" s="49" t="s">
        <v>12</v>
      </c>
      <c r="E3" s="49" t="s">
        <v>13</v>
      </c>
      <c r="F3" s="49" t="s">
        <v>14</v>
      </c>
      <c r="G3" s="49" t="s">
        <v>12</v>
      </c>
      <c r="H3" s="49" t="s">
        <v>13</v>
      </c>
      <c r="I3" s="49" t="s">
        <v>14</v>
      </c>
      <c r="J3" s="49" t="s">
        <v>12</v>
      </c>
      <c r="K3" s="49" t="s">
        <v>13</v>
      </c>
      <c r="L3" s="49" t="s">
        <v>14</v>
      </c>
      <c r="M3" s="49" t="s">
        <v>12</v>
      </c>
      <c r="N3" s="49" t="s">
        <v>13</v>
      </c>
      <c r="O3" s="49" t="s">
        <v>14</v>
      </c>
      <c r="P3" s="49" t="s">
        <v>12</v>
      </c>
      <c r="Q3" s="49" t="s">
        <v>13</v>
      </c>
      <c r="R3" s="49" t="s">
        <v>14</v>
      </c>
      <c r="S3" s="49" t="s">
        <v>12</v>
      </c>
      <c r="T3" s="23" t="s">
        <v>13</v>
      </c>
      <c r="U3" s="60" t="s">
        <v>14</v>
      </c>
    </row>
    <row r="4" spans="1:21" s="22" customFormat="1" ht="21.75" customHeight="1">
      <c r="A4" s="61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12" t="s">
        <v>18</v>
      </c>
      <c r="C5" s="112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151870694.61000001</v>
      </c>
      <c r="H5" s="25">
        <f t="shared" si="0"/>
        <v>2565310.5</v>
      </c>
      <c r="I5" s="25">
        <f t="shared" si="0"/>
        <v>149305384.11000001</v>
      </c>
      <c r="J5" s="25">
        <f t="shared" si="0"/>
        <v>153703540</v>
      </c>
      <c r="K5" s="25">
        <f t="shared" si="0"/>
        <v>0</v>
      </c>
      <c r="L5" s="25">
        <f t="shared" si="0"/>
        <v>153703540</v>
      </c>
      <c r="M5" s="25">
        <f t="shared" si="0"/>
        <v>149305384.11000001</v>
      </c>
      <c r="N5" s="25">
        <f t="shared" si="0"/>
        <v>0</v>
      </c>
      <c r="O5" s="25">
        <f t="shared" si="0"/>
        <v>149305384.11000001</v>
      </c>
      <c r="P5" s="12">
        <f>M5/J5*100</f>
        <v>97.138546132379261</v>
      </c>
      <c r="Q5" s="12"/>
      <c r="R5" s="12">
        <f t="shared" ref="R5:R12" si="1">O5/L5*100</f>
        <v>97.138546132379261</v>
      </c>
      <c r="S5" s="12">
        <f>M5/D5*100</f>
        <v>49.76774438269593</v>
      </c>
      <c r="T5" s="26"/>
      <c r="U5" s="64">
        <f>O5/F5*100</f>
        <v>51.072054799453781</v>
      </c>
    </row>
    <row r="6" spans="1:21" s="22" customFormat="1" ht="53.25" customHeight="1">
      <c r="A6" s="63" t="s">
        <v>19</v>
      </c>
      <c r="B6" s="46" t="s">
        <v>20</v>
      </c>
      <c r="C6" s="46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149305384.11000001</v>
      </c>
      <c r="H6" s="25">
        <f t="shared" si="2"/>
        <v>0</v>
      </c>
      <c r="I6" s="25">
        <f t="shared" si="2"/>
        <v>149305384.11000001</v>
      </c>
      <c r="J6" s="25">
        <f t="shared" si="2"/>
        <v>153353540</v>
      </c>
      <c r="K6" s="25">
        <f t="shared" si="2"/>
        <v>0</v>
      </c>
      <c r="L6" s="25">
        <f t="shared" si="2"/>
        <v>153353540</v>
      </c>
      <c r="M6" s="25">
        <f t="shared" si="2"/>
        <v>149305384.11000001</v>
      </c>
      <c r="N6" s="25">
        <f t="shared" si="2"/>
        <v>0</v>
      </c>
      <c r="O6" s="25">
        <f t="shared" si="2"/>
        <v>149305384.11000001</v>
      </c>
      <c r="P6" s="12">
        <f t="shared" ref="P6:P12" si="3">M6/J6*100</f>
        <v>97.360246206249954</v>
      </c>
      <c r="Q6" s="12"/>
      <c r="R6" s="12">
        <f t="shared" si="1"/>
        <v>97.360246206249954</v>
      </c>
      <c r="S6" s="12">
        <f t="shared" ref="S6:S12" si="4">M6/D6*100</f>
        <v>51.504218426280893</v>
      </c>
      <c r="T6" s="26"/>
      <c r="U6" s="64">
        <f t="shared" ref="U6:U12" si="5">O6/F6*100</f>
        <v>51.504218426280893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32485109.809999999</v>
      </c>
      <c r="H7" s="28">
        <v>0</v>
      </c>
      <c r="I7" s="28">
        <f>O7</f>
        <v>32485109.809999999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32485109.809999999</v>
      </c>
      <c r="N7" s="28">
        <v>0</v>
      </c>
      <c r="O7" s="28">
        <v>32485109.809999999</v>
      </c>
      <c r="P7" s="15">
        <f t="shared" si="3"/>
        <v>92.151618586576816</v>
      </c>
      <c r="Q7" s="15"/>
      <c r="R7" s="15">
        <f t="shared" si="1"/>
        <v>92.151618586576816</v>
      </c>
      <c r="S7" s="15">
        <f t="shared" si="4"/>
        <v>45.651158717630189</v>
      </c>
      <c r="T7" s="29"/>
      <c r="U7" s="66">
        <f t="shared" si="5"/>
        <v>45.651158717630189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90485795.75</v>
      </c>
      <c r="H8" s="28">
        <v>0</v>
      </c>
      <c r="I8" s="28">
        <f t="shared" ref="I8:I10" si="8">O8</f>
        <v>90485795.75</v>
      </c>
      <c r="J8" s="28">
        <f t="shared" si="6"/>
        <v>91441811</v>
      </c>
      <c r="K8" s="28">
        <v>0</v>
      </c>
      <c r="L8" s="28">
        <v>91441811</v>
      </c>
      <c r="M8" s="28">
        <f t="shared" ref="M8:M10" si="9">N8+O8</f>
        <v>90485795.75</v>
      </c>
      <c r="N8" s="28">
        <v>0</v>
      </c>
      <c r="O8" s="28">
        <v>90485795.75</v>
      </c>
      <c r="P8" s="15">
        <f t="shared" si="3"/>
        <v>98.954509715473591</v>
      </c>
      <c r="Q8" s="15"/>
      <c r="R8" s="15">
        <f t="shared" si="1"/>
        <v>98.954509715473591</v>
      </c>
      <c r="S8" s="15">
        <f t="shared" si="4"/>
        <v>57.763638803379791</v>
      </c>
      <c r="T8" s="29"/>
      <c r="U8" s="66">
        <f t="shared" si="5"/>
        <v>57.763638803379791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25158478.550000001</v>
      </c>
      <c r="H9" s="28">
        <v>0</v>
      </c>
      <c r="I9" s="28">
        <f t="shared" si="8"/>
        <v>25158478.550000001</v>
      </c>
      <c r="J9" s="28">
        <f t="shared" si="6"/>
        <v>25189923</v>
      </c>
      <c r="K9" s="28">
        <v>0</v>
      </c>
      <c r="L9" s="28">
        <v>25189923</v>
      </c>
      <c r="M9" s="28">
        <f t="shared" si="9"/>
        <v>25158478.550000001</v>
      </c>
      <c r="N9" s="28">
        <v>0</v>
      </c>
      <c r="O9" s="28">
        <v>25158478.550000001</v>
      </c>
      <c r="P9" s="15">
        <f t="shared" si="3"/>
        <v>99.875170519576415</v>
      </c>
      <c r="Q9" s="15"/>
      <c r="R9" s="15">
        <f t="shared" si="1"/>
        <v>99.875170519576415</v>
      </c>
      <c r="S9" s="15">
        <f t="shared" si="4"/>
        <v>41.50754856953219</v>
      </c>
      <c r="T9" s="29"/>
      <c r="U9" s="66">
        <f t="shared" si="5"/>
        <v>41.50754856953219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1176000</v>
      </c>
      <c r="H10" s="28">
        <v>0</v>
      </c>
      <c r="I10" s="28">
        <f t="shared" si="8"/>
        <v>1176000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1176000</v>
      </c>
      <c r="N10" s="28">
        <v>0</v>
      </c>
      <c r="O10" s="28">
        <v>1176000</v>
      </c>
      <c r="P10" s="15">
        <f t="shared" si="3"/>
        <v>80</v>
      </c>
      <c r="Q10" s="15"/>
      <c r="R10" s="15">
        <f t="shared" si="1"/>
        <v>80</v>
      </c>
      <c r="S10" s="15">
        <f t="shared" si="4"/>
        <v>80</v>
      </c>
      <c r="T10" s="29"/>
      <c r="U10" s="66">
        <f t="shared" si="5"/>
        <v>80</v>
      </c>
    </row>
    <row r="11" spans="1:21" s="31" customFormat="1" ht="48" customHeight="1">
      <c r="A11" s="63" t="s">
        <v>32</v>
      </c>
      <c r="B11" s="46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 t="shared" si="3"/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350000</v>
      </c>
      <c r="K12" s="70">
        <v>0</v>
      </c>
      <c r="L12" s="70">
        <v>350000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Q12" sqref="Q12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21" t="s">
        <v>1</v>
      </c>
      <c r="B2" s="59" t="s">
        <v>2</v>
      </c>
      <c r="C2" s="123" t="s">
        <v>3</v>
      </c>
      <c r="D2" s="124" t="s">
        <v>4</v>
      </c>
      <c r="E2" s="124"/>
      <c r="F2" s="124"/>
      <c r="G2" s="124" t="s">
        <v>45</v>
      </c>
      <c r="H2" s="124"/>
      <c r="I2" s="124"/>
      <c r="J2" s="117" t="s">
        <v>68</v>
      </c>
      <c r="K2" s="117"/>
      <c r="L2" s="117"/>
      <c r="M2" s="124" t="s">
        <v>67</v>
      </c>
      <c r="N2" s="124"/>
      <c r="O2" s="124"/>
      <c r="P2" s="125" t="s">
        <v>66</v>
      </c>
      <c r="Q2" s="126"/>
      <c r="R2" s="127"/>
      <c r="S2" s="125" t="s">
        <v>49</v>
      </c>
      <c r="T2" s="126"/>
      <c r="U2" s="128"/>
    </row>
    <row r="3" spans="1:21" s="22" customFormat="1" ht="39.75" customHeight="1">
      <c r="A3" s="122"/>
      <c r="B3" s="51" t="s">
        <v>11</v>
      </c>
      <c r="C3" s="116"/>
      <c r="D3" s="52" t="s">
        <v>12</v>
      </c>
      <c r="E3" s="52" t="s">
        <v>13</v>
      </c>
      <c r="F3" s="52" t="s">
        <v>14</v>
      </c>
      <c r="G3" s="52" t="s">
        <v>12</v>
      </c>
      <c r="H3" s="52" t="s">
        <v>13</v>
      </c>
      <c r="I3" s="52" t="s">
        <v>14</v>
      </c>
      <c r="J3" s="52" t="s">
        <v>12</v>
      </c>
      <c r="K3" s="52" t="s">
        <v>13</v>
      </c>
      <c r="L3" s="52" t="s">
        <v>14</v>
      </c>
      <c r="M3" s="52" t="s">
        <v>12</v>
      </c>
      <c r="N3" s="52" t="s">
        <v>13</v>
      </c>
      <c r="O3" s="52" t="s">
        <v>14</v>
      </c>
      <c r="P3" s="52" t="s">
        <v>12</v>
      </c>
      <c r="Q3" s="52" t="s">
        <v>13</v>
      </c>
      <c r="R3" s="52" t="s">
        <v>14</v>
      </c>
      <c r="S3" s="52" t="s">
        <v>12</v>
      </c>
      <c r="T3" s="23" t="s">
        <v>13</v>
      </c>
      <c r="U3" s="60" t="s">
        <v>14</v>
      </c>
    </row>
    <row r="4" spans="1:21" s="22" customFormat="1" ht="21.75" customHeight="1">
      <c r="A4" s="61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12" t="s">
        <v>18</v>
      </c>
      <c r="C5" s="112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177556117.51000002</v>
      </c>
      <c r="H5" s="25">
        <f t="shared" si="0"/>
        <v>2565310.5</v>
      </c>
      <c r="I5" s="25">
        <f t="shared" si="0"/>
        <v>174990807.01000002</v>
      </c>
      <c r="J5" s="25">
        <f t="shared" si="0"/>
        <v>218774745</v>
      </c>
      <c r="K5" s="25">
        <f t="shared" si="0"/>
        <v>2001700</v>
      </c>
      <c r="L5" s="25">
        <f t="shared" si="0"/>
        <v>216773045</v>
      </c>
      <c r="M5" s="25">
        <f t="shared" si="0"/>
        <v>174990807.01000002</v>
      </c>
      <c r="N5" s="25">
        <f t="shared" si="0"/>
        <v>0</v>
      </c>
      <c r="O5" s="25">
        <f t="shared" si="0"/>
        <v>174990807.01000002</v>
      </c>
      <c r="P5" s="12">
        <f>M5/J5*100</f>
        <v>79.986749389194827</v>
      </c>
      <c r="Q5" s="12"/>
      <c r="R5" s="12">
        <f t="shared" ref="R5:R12" si="1">O5/L5*100</f>
        <v>80.725353565061582</v>
      </c>
      <c r="S5" s="12">
        <f>M5/D5*100</f>
        <v>58.329428670697624</v>
      </c>
      <c r="T5" s="26"/>
      <c r="U5" s="64">
        <f>O5/F5*100</f>
        <v>59.858123257169126</v>
      </c>
    </row>
    <row r="6" spans="1:21" s="22" customFormat="1" ht="53.25" customHeight="1">
      <c r="A6" s="63" t="s">
        <v>19</v>
      </c>
      <c r="B6" s="50" t="s">
        <v>20</v>
      </c>
      <c r="C6" s="50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174990807.01000002</v>
      </c>
      <c r="H6" s="25">
        <f t="shared" si="2"/>
        <v>0</v>
      </c>
      <c r="I6" s="25">
        <f t="shared" si="2"/>
        <v>174990807.01000002</v>
      </c>
      <c r="J6" s="25">
        <f t="shared" si="2"/>
        <v>214737045</v>
      </c>
      <c r="K6" s="25">
        <f t="shared" si="2"/>
        <v>0</v>
      </c>
      <c r="L6" s="25">
        <f t="shared" si="2"/>
        <v>214737045</v>
      </c>
      <c r="M6" s="25">
        <f t="shared" si="2"/>
        <v>174990807.01000002</v>
      </c>
      <c r="N6" s="25">
        <f t="shared" si="2"/>
        <v>0</v>
      </c>
      <c r="O6" s="25">
        <f t="shared" si="2"/>
        <v>174990807.01000002</v>
      </c>
      <c r="P6" s="12">
        <f t="shared" ref="P6:P12" si="3">M6/J6*100</f>
        <v>81.490739993185628</v>
      </c>
      <c r="Q6" s="12"/>
      <c r="R6" s="12">
        <f t="shared" si="1"/>
        <v>81.490739993185628</v>
      </c>
      <c r="S6" s="12">
        <f t="shared" ref="S6:S12" si="4">M6/D6*100</f>
        <v>60.36463320166736</v>
      </c>
      <c r="T6" s="26"/>
      <c r="U6" s="64">
        <f t="shared" ref="U6:U12" si="5">O6/F6*100</f>
        <v>60.36463320166736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39249683.82</v>
      </c>
      <c r="H7" s="28">
        <v>0</v>
      </c>
      <c r="I7" s="28">
        <f>O7</f>
        <v>39249683.82</v>
      </c>
      <c r="J7" s="28">
        <f t="shared" ref="J7:J10" si="6">K7+L7</f>
        <v>51620789</v>
      </c>
      <c r="K7" s="41">
        <v>0</v>
      </c>
      <c r="L7" s="41">
        <v>51620789</v>
      </c>
      <c r="M7" s="28">
        <f>N7+O7</f>
        <v>39249683.82</v>
      </c>
      <c r="N7" s="28">
        <v>0</v>
      </c>
      <c r="O7" s="41">
        <v>39249683.82</v>
      </c>
      <c r="P7" s="15">
        <f t="shared" si="3"/>
        <v>76.034645305402066</v>
      </c>
      <c r="Q7" s="15"/>
      <c r="R7" s="15">
        <f t="shared" si="1"/>
        <v>76.034645305402066</v>
      </c>
      <c r="S7" s="15">
        <f t="shared" si="4"/>
        <v>55.157379986200574</v>
      </c>
      <c r="T7" s="29"/>
      <c r="U7" s="66">
        <f t="shared" si="5"/>
        <v>55.157379986200574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103966660.29000001</v>
      </c>
      <c r="H8" s="28">
        <v>0</v>
      </c>
      <c r="I8" s="28">
        <f t="shared" ref="I8:I10" si="8">O8</f>
        <v>103966660.29000001</v>
      </c>
      <c r="J8" s="28">
        <f t="shared" si="6"/>
        <v>121298341</v>
      </c>
      <c r="K8" s="41">
        <v>0</v>
      </c>
      <c r="L8" s="41">
        <v>121298341</v>
      </c>
      <c r="M8" s="28">
        <f t="shared" ref="M8:M10" si="9">N8+O8</f>
        <v>103966660.29000001</v>
      </c>
      <c r="N8" s="28">
        <v>0</v>
      </c>
      <c r="O8" s="41">
        <v>103966660.29000001</v>
      </c>
      <c r="P8" s="15">
        <f t="shared" si="3"/>
        <v>85.711526994421135</v>
      </c>
      <c r="Q8" s="15"/>
      <c r="R8" s="15">
        <f t="shared" si="1"/>
        <v>85.711526994421135</v>
      </c>
      <c r="S8" s="15">
        <f t="shared" si="4"/>
        <v>66.369451280260733</v>
      </c>
      <c r="T8" s="29"/>
      <c r="U8" s="66">
        <f t="shared" si="5"/>
        <v>66.369451280260733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30304462.899999999</v>
      </c>
      <c r="H9" s="28">
        <v>0</v>
      </c>
      <c r="I9" s="28">
        <f t="shared" si="8"/>
        <v>30304462.899999999</v>
      </c>
      <c r="J9" s="28">
        <f t="shared" si="6"/>
        <v>40347915</v>
      </c>
      <c r="K9" s="41">
        <v>0</v>
      </c>
      <c r="L9" s="41">
        <v>40347915</v>
      </c>
      <c r="M9" s="28">
        <f t="shared" si="9"/>
        <v>30304462.899999999</v>
      </c>
      <c r="N9" s="28">
        <v>0</v>
      </c>
      <c r="O9" s="41">
        <v>30304462.899999999</v>
      </c>
      <c r="P9" s="15">
        <f t="shared" si="3"/>
        <v>75.107878312919013</v>
      </c>
      <c r="Q9" s="15"/>
      <c r="R9" s="15">
        <f t="shared" si="1"/>
        <v>75.107878312919013</v>
      </c>
      <c r="S9" s="15">
        <f t="shared" si="4"/>
        <v>49.997616636294424</v>
      </c>
      <c r="T9" s="29"/>
      <c r="U9" s="66">
        <f t="shared" si="5"/>
        <v>49.997616636294424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41">
        <v>0</v>
      </c>
      <c r="L10" s="41">
        <v>1470000</v>
      </c>
      <c r="M10" s="28">
        <f t="shared" si="9"/>
        <v>1470000</v>
      </c>
      <c r="N10" s="28">
        <v>0</v>
      </c>
      <c r="O10" s="41">
        <v>1470000</v>
      </c>
      <c r="P10" s="15">
        <f t="shared" si="3"/>
        <v>100</v>
      </c>
      <c r="Q10" s="15"/>
      <c r="R10" s="15">
        <f t="shared" si="1"/>
        <v>100</v>
      </c>
      <c r="S10" s="15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50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>M11/J11*100</f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4037700</v>
      </c>
      <c r="K12" s="41">
        <v>2001700</v>
      </c>
      <c r="L12" s="41">
        <v>2036000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C26" sqref="C2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21" t="s">
        <v>1</v>
      </c>
      <c r="B2" s="59" t="s">
        <v>2</v>
      </c>
      <c r="C2" s="123" t="s">
        <v>3</v>
      </c>
      <c r="D2" s="124" t="s">
        <v>4</v>
      </c>
      <c r="E2" s="124"/>
      <c r="F2" s="124"/>
      <c r="G2" s="124" t="s">
        <v>45</v>
      </c>
      <c r="H2" s="124"/>
      <c r="I2" s="124"/>
      <c r="J2" s="117" t="s">
        <v>68</v>
      </c>
      <c r="K2" s="117"/>
      <c r="L2" s="117"/>
      <c r="M2" s="124" t="s">
        <v>70</v>
      </c>
      <c r="N2" s="124"/>
      <c r="O2" s="124"/>
      <c r="P2" s="125" t="s">
        <v>69</v>
      </c>
      <c r="Q2" s="126"/>
      <c r="R2" s="127"/>
      <c r="S2" s="125" t="s">
        <v>49</v>
      </c>
      <c r="T2" s="126"/>
      <c r="U2" s="128"/>
    </row>
    <row r="3" spans="1:21" s="22" customFormat="1" ht="39.75" customHeight="1">
      <c r="A3" s="122"/>
      <c r="B3" s="93" t="s">
        <v>11</v>
      </c>
      <c r="C3" s="116"/>
      <c r="D3" s="94" t="s">
        <v>12</v>
      </c>
      <c r="E3" s="94" t="s">
        <v>13</v>
      </c>
      <c r="F3" s="94" t="s">
        <v>14</v>
      </c>
      <c r="G3" s="94" t="s">
        <v>12</v>
      </c>
      <c r="H3" s="94" t="s">
        <v>13</v>
      </c>
      <c r="I3" s="94" t="s">
        <v>14</v>
      </c>
      <c r="J3" s="94" t="s">
        <v>12</v>
      </c>
      <c r="K3" s="94" t="s">
        <v>13</v>
      </c>
      <c r="L3" s="94" t="s">
        <v>14</v>
      </c>
      <c r="M3" s="94" t="s">
        <v>12</v>
      </c>
      <c r="N3" s="94" t="s">
        <v>13</v>
      </c>
      <c r="O3" s="94" t="s">
        <v>14</v>
      </c>
      <c r="P3" s="94" t="s">
        <v>12</v>
      </c>
      <c r="Q3" s="94" t="s">
        <v>13</v>
      </c>
      <c r="R3" s="94" t="s">
        <v>14</v>
      </c>
      <c r="S3" s="94" t="s">
        <v>12</v>
      </c>
      <c r="T3" s="23" t="s">
        <v>13</v>
      </c>
      <c r="U3" s="60" t="s">
        <v>14</v>
      </c>
    </row>
    <row r="4" spans="1:21" s="22" customFormat="1" ht="21.75" customHeight="1">
      <c r="A4" s="95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12" t="s">
        <v>18</v>
      </c>
      <c r="C5" s="112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195126703.81</v>
      </c>
      <c r="H5" s="25">
        <f t="shared" si="0"/>
        <v>2565310.5</v>
      </c>
      <c r="I5" s="25">
        <f t="shared" si="0"/>
        <v>192561393.31</v>
      </c>
      <c r="J5" s="25">
        <f t="shared" si="0"/>
        <v>218774745</v>
      </c>
      <c r="K5" s="25">
        <f t="shared" si="0"/>
        <v>2001700</v>
      </c>
      <c r="L5" s="25">
        <f t="shared" si="0"/>
        <v>216773045</v>
      </c>
      <c r="M5" s="25">
        <f t="shared" si="0"/>
        <v>192561393.31</v>
      </c>
      <c r="N5" s="25">
        <f t="shared" si="0"/>
        <v>0</v>
      </c>
      <c r="O5" s="25">
        <f t="shared" si="0"/>
        <v>192561393.31</v>
      </c>
      <c r="P5" s="12">
        <f>M5/J5*100</f>
        <v>88.018108904663563</v>
      </c>
      <c r="Q5" s="12"/>
      <c r="R5" s="12">
        <f t="shared" ref="R5:R12" si="1">O5/L5*100</f>
        <v>88.830875310165993</v>
      </c>
      <c r="S5" s="12">
        <f>M5/D5*100</f>
        <v>64.186206394053215</v>
      </c>
      <c r="T5" s="26"/>
      <c r="U5" s="64">
        <f>O5/F5*100</f>
        <v>65.868395101826792</v>
      </c>
    </row>
    <row r="6" spans="1:21" s="22" customFormat="1" ht="53.25" customHeight="1">
      <c r="A6" s="63" t="s">
        <v>19</v>
      </c>
      <c r="B6" s="92" t="s">
        <v>20</v>
      </c>
      <c r="C6" s="92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192561393.31</v>
      </c>
      <c r="H6" s="25">
        <f t="shared" si="2"/>
        <v>0</v>
      </c>
      <c r="I6" s="25">
        <f t="shared" si="2"/>
        <v>192561393.31</v>
      </c>
      <c r="J6" s="25">
        <f t="shared" si="2"/>
        <v>214737045</v>
      </c>
      <c r="K6" s="25">
        <f t="shared" si="2"/>
        <v>0</v>
      </c>
      <c r="L6" s="25">
        <f t="shared" si="2"/>
        <v>214737045</v>
      </c>
      <c r="M6" s="25">
        <f t="shared" si="2"/>
        <v>192561393.31</v>
      </c>
      <c r="N6" s="25">
        <f t="shared" si="2"/>
        <v>0</v>
      </c>
      <c r="O6" s="25">
        <f t="shared" si="2"/>
        <v>192561393.31</v>
      </c>
      <c r="P6" s="12">
        <f t="shared" ref="P6:P12" si="3">M6/J6*100</f>
        <v>89.673113137046286</v>
      </c>
      <c r="Q6" s="12"/>
      <c r="R6" s="12">
        <f t="shared" si="1"/>
        <v>89.673113137046286</v>
      </c>
      <c r="S6" s="12">
        <f t="shared" ref="S6:S12" si="4">M6/D6*100</f>
        <v>66.425763013344437</v>
      </c>
      <c r="T6" s="26"/>
      <c r="U6" s="64">
        <f t="shared" ref="U6:U12" si="5">O6/F6*100</f>
        <v>66.425763013344437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43955207.969999999</v>
      </c>
      <c r="H7" s="28">
        <v>0</v>
      </c>
      <c r="I7" s="28">
        <f>O7</f>
        <v>43955207.969999999</v>
      </c>
      <c r="J7" s="28">
        <f t="shared" ref="J7:J10" si="6">K7+L7</f>
        <v>51620789</v>
      </c>
      <c r="K7" s="28">
        <v>0</v>
      </c>
      <c r="L7" s="28">
        <v>51620789</v>
      </c>
      <c r="M7" s="28">
        <f>N7+O7</f>
        <v>43955207.969999999</v>
      </c>
      <c r="N7" s="28">
        <v>0</v>
      </c>
      <c r="O7" s="28">
        <v>43955207.969999999</v>
      </c>
      <c r="P7" s="15">
        <f t="shared" si="3"/>
        <v>85.150205608054534</v>
      </c>
      <c r="Q7" s="15"/>
      <c r="R7" s="15">
        <f t="shared" si="1"/>
        <v>85.150205608054534</v>
      </c>
      <c r="S7" s="15">
        <f t="shared" si="4"/>
        <v>61.770029014561409</v>
      </c>
      <c r="T7" s="29"/>
      <c r="U7" s="66">
        <f t="shared" si="5"/>
        <v>61.770029014561409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111925738.09</v>
      </c>
      <c r="H8" s="28">
        <v>0</v>
      </c>
      <c r="I8" s="28">
        <f t="shared" ref="I8:I10" si="8">O8</f>
        <v>111925738.09</v>
      </c>
      <c r="J8" s="28">
        <f t="shared" si="6"/>
        <v>121298341</v>
      </c>
      <c r="K8" s="28">
        <v>0</v>
      </c>
      <c r="L8" s="28">
        <v>121298341</v>
      </c>
      <c r="M8" s="28">
        <f t="shared" ref="M8:M10" si="9">N8+O8</f>
        <v>111925738.09</v>
      </c>
      <c r="N8" s="28">
        <v>0</v>
      </c>
      <c r="O8" s="28">
        <v>111925738.09</v>
      </c>
      <c r="P8" s="15">
        <f t="shared" si="3"/>
        <v>92.273098846421988</v>
      </c>
      <c r="Q8" s="15"/>
      <c r="R8" s="15">
        <f t="shared" si="1"/>
        <v>92.273098846421988</v>
      </c>
      <c r="S8" s="15">
        <f t="shared" si="4"/>
        <v>71.450307247062554</v>
      </c>
      <c r="T8" s="29"/>
      <c r="U8" s="66">
        <f t="shared" si="5"/>
        <v>71.450307247062554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35210447.25</v>
      </c>
      <c r="H9" s="28">
        <v>0</v>
      </c>
      <c r="I9" s="28">
        <f t="shared" si="8"/>
        <v>35210447.25</v>
      </c>
      <c r="J9" s="28">
        <f t="shared" si="6"/>
        <v>40347915</v>
      </c>
      <c r="K9" s="28">
        <v>0</v>
      </c>
      <c r="L9" s="28">
        <v>40347915</v>
      </c>
      <c r="M9" s="28">
        <f t="shared" si="9"/>
        <v>35210447.25</v>
      </c>
      <c r="N9" s="28">
        <v>0</v>
      </c>
      <c r="O9" s="28">
        <v>35210447.25</v>
      </c>
      <c r="P9" s="15">
        <f t="shared" si="3"/>
        <v>87.267079971790366</v>
      </c>
      <c r="Q9" s="15"/>
      <c r="R9" s="15">
        <f t="shared" si="1"/>
        <v>87.267079971790366</v>
      </c>
      <c r="S9" s="15">
        <f t="shared" si="4"/>
        <v>58.091722298697043</v>
      </c>
      <c r="T9" s="29"/>
      <c r="U9" s="66">
        <f t="shared" si="5"/>
        <v>58.091722298697043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1470000</v>
      </c>
      <c r="N10" s="28">
        <v>0</v>
      </c>
      <c r="O10" s="28">
        <v>1470000</v>
      </c>
      <c r="P10" s="15">
        <f t="shared" si="3"/>
        <v>100</v>
      </c>
      <c r="Q10" s="15"/>
      <c r="R10" s="15">
        <f t="shared" si="1"/>
        <v>100</v>
      </c>
      <c r="S10" s="15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92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>M11/J11*100</f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4037700</v>
      </c>
      <c r="K12" s="41">
        <v>2001700</v>
      </c>
      <c r="L12" s="41">
        <v>2036000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tabSelected="1" topLeftCell="E1" zoomScale="62" zoomScaleNormal="62" zoomScaleSheetLayoutView="70" workbookViewId="0">
      <pane ySplit="3" topLeftCell="A4" activePane="bottomLeft" state="frozen"/>
      <selection pane="bottomLeft" activeCell="D12" sqref="D12:U12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22" customFormat="1" ht="52.5" customHeight="1">
      <c r="A2" s="121" t="s">
        <v>1</v>
      </c>
      <c r="B2" s="59" t="s">
        <v>2</v>
      </c>
      <c r="C2" s="123" t="s">
        <v>3</v>
      </c>
      <c r="D2" s="124" t="s">
        <v>4</v>
      </c>
      <c r="E2" s="124"/>
      <c r="F2" s="124"/>
      <c r="G2" s="124" t="s">
        <v>45</v>
      </c>
      <c r="H2" s="124"/>
      <c r="I2" s="124"/>
      <c r="J2" s="117" t="s">
        <v>68</v>
      </c>
      <c r="K2" s="117"/>
      <c r="L2" s="117"/>
      <c r="M2" s="124" t="s">
        <v>71</v>
      </c>
      <c r="N2" s="124"/>
      <c r="O2" s="124"/>
      <c r="P2" s="125" t="s">
        <v>69</v>
      </c>
      <c r="Q2" s="126"/>
      <c r="R2" s="127"/>
      <c r="S2" s="125" t="s">
        <v>49</v>
      </c>
      <c r="T2" s="126"/>
      <c r="U2" s="128"/>
    </row>
    <row r="3" spans="1:21" s="22" customFormat="1" ht="39.75" customHeight="1">
      <c r="A3" s="122"/>
      <c r="B3" s="97" t="s">
        <v>11</v>
      </c>
      <c r="C3" s="116"/>
      <c r="D3" s="98" t="s">
        <v>12</v>
      </c>
      <c r="E3" s="98" t="s">
        <v>13</v>
      </c>
      <c r="F3" s="98" t="s">
        <v>14</v>
      </c>
      <c r="G3" s="98" t="s">
        <v>12</v>
      </c>
      <c r="H3" s="98" t="s">
        <v>13</v>
      </c>
      <c r="I3" s="98" t="s">
        <v>14</v>
      </c>
      <c r="J3" s="98" t="s">
        <v>12</v>
      </c>
      <c r="K3" s="98" t="s">
        <v>13</v>
      </c>
      <c r="L3" s="98" t="s">
        <v>14</v>
      </c>
      <c r="M3" s="98" t="s">
        <v>12</v>
      </c>
      <c r="N3" s="98" t="s">
        <v>13</v>
      </c>
      <c r="O3" s="98" t="s">
        <v>14</v>
      </c>
      <c r="P3" s="98" t="s">
        <v>12</v>
      </c>
      <c r="Q3" s="98" t="s">
        <v>13</v>
      </c>
      <c r="R3" s="98" t="s">
        <v>14</v>
      </c>
      <c r="S3" s="98" t="s">
        <v>12</v>
      </c>
      <c r="T3" s="23" t="s">
        <v>13</v>
      </c>
      <c r="U3" s="60" t="s">
        <v>14</v>
      </c>
    </row>
    <row r="4" spans="1:21" s="22" customFormat="1" ht="21.75" customHeight="1">
      <c r="A4" s="99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12" t="s">
        <v>18</v>
      </c>
      <c r="C5" s="112"/>
      <c r="D5" s="25">
        <f t="shared" ref="D5:O5" si="0">D6+D11</f>
        <v>299668922</v>
      </c>
      <c r="E5" s="25">
        <f t="shared" si="0"/>
        <v>8032900</v>
      </c>
      <c r="F5" s="25">
        <f t="shared" si="0"/>
        <v>291636022</v>
      </c>
      <c r="G5" s="25">
        <f t="shared" si="0"/>
        <v>215729368.10999998</v>
      </c>
      <c r="H5" s="25">
        <f t="shared" si="0"/>
        <v>2565310.5</v>
      </c>
      <c r="I5" s="25">
        <f t="shared" si="0"/>
        <v>213164057.60999998</v>
      </c>
      <c r="J5" s="25">
        <f t="shared" si="0"/>
        <v>224209533</v>
      </c>
      <c r="K5" s="25">
        <f t="shared" si="0"/>
        <v>2001700</v>
      </c>
      <c r="L5" s="25">
        <f t="shared" si="0"/>
        <v>222207833</v>
      </c>
      <c r="M5" s="25">
        <f t="shared" si="0"/>
        <v>214694957.60999998</v>
      </c>
      <c r="N5" s="25">
        <f t="shared" si="0"/>
        <v>1530900</v>
      </c>
      <c r="O5" s="25">
        <f t="shared" si="0"/>
        <v>213164057.60999998</v>
      </c>
      <c r="P5" s="12">
        <f t="shared" ref="P5:P12" si="1">M5/J5*100</f>
        <v>95.756391236941724</v>
      </c>
      <c r="Q5" s="12"/>
      <c r="R5" s="12">
        <f t="shared" ref="R5:R12" si="2">O5/L5*100</f>
        <v>95.930037538325649</v>
      </c>
      <c r="S5" s="12">
        <f>M5/D5*100</f>
        <v>71.644051767904031</v>
      </c>
      <c r="T5" s="26"/>
      <c r="U5" s="64">
        <f>O5/F5*100</f>
        <v>73.09249939295907</v>
      </c>
    </row>
    <row r="6" spans="1:21" s="22" customFormat="1" ht="53.25" customHeight="1">
      <c r="A6" s="63" t="s">
        <v>19</v>
      </c>
      <c r="B6" s="96" t="s">
        <v>20</v>
      </c>
      <c r="C6" s="96"/>
      <c r="D6" s="25">
        <f t="shared" ref="D6:O6" si="3">SUM(D7:D10)</f>
        <v>289183022</v>
      </c>
      <c r="E6" s="25">
        <f t="shared" si="3"/>
        <v>0</v>
      </c>
      <c r="F6" s="25">
        <f t="shared" si="3"/>
        <v>289183022</v>
      </c>
      <c r="G6" s="25">
        <f t="shared" si="3"/>
        <v>211950678.41</v>
      </c>
      <c r="H6" s="25">
        <f t="shared" si="3"/>
        <v>0</v>
      </c>
      <c r="I6" s="25">
        <f t="shared" si="3"/>
        <v>211950678.41</v>
      </c>
      <c r="J6" s="25">
        <f t="shared" si="3"/>
        <v>220171833</v>
      </c>
      <c r="K6" s="25">
        <f t="shared" si="3"/>
        <v>0</v>
      </c>
      <c r="L6" s="25">
        <f t="shared" si="3"/>
        <v>220171833</v>
      </c>
      <c r="M6" s="25">
        <f t="shared" si="3"/>
        <v>211950678.41</v>
      </c>
      <c r="N6" s="25">
        <f t="shared" si="3"/>
        <v>0</v>
      </c>
      <c r="O6" s="25">
        <f t="shared" si="3"/>
        <v>211950678.41</v>
      </c>
      <c r="P6" s="12">
        <f t="shared" si="1"/>
        <v>96.266028002773623</v>
      </c>
      <c r="Q6" s="12"/>
      <c r="R6" s="12">
        <f t="shared" si="2"/>
        <v>96.266028002773623</v>
      </c>
      <c r="S6" s="12">
        <f t="shared" ref="S6:S12" si="4">M6/D6*100</f>
        <v>73.292919115424411</v>
      </c>
      <c r="T6" s="26"/>
      <c r="U6" s="64">
        <f t="shared" ref="U6:U12" si="5">O6/F6*100</f>
        <v>73.292919115424411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70452842</v>
      </c>
      <c r="E7" s="28">
        <v>0</v>
      </c>
      <c r="F7" s="28">
        <v>70452842</v>
      </c>
      <c r="G7" s="28">
        <f>H7+I7</f>
        <v>47042956.07</v>
      </c>
      <c r="H7" s="28">
        <v>0</v>
      </c>
      <c r="I7" s="28">
        <f>O7</f>
        <v>47042956.07</v>
      </c>
      <c r="J7" s="28">
        <f t="shared" ref="J7:J10" si="6">K7+L7</f>
        <v>51620789</v>
      </c>
      <c r="K7" s="28">
        <v>0</v>
      </c>
      <c r="L7" s="28">
        <v>51620789</v>
      </c>
      <c r="M7" s="28">
        <f>N7+O7</f>
        <v>47042956.07</v>
      </c>
      <c r="N7" s="28">
        <v>0</v>
      </c>
      <c r="O7" s="28">
        <v>47042956.07</v>
      </c>
      <c r="P7" s="28">
        <f t="shared" si="1"/>
        <v>91.131803642133406</v>
      </c>
      <c r="Q7" s="28"/>
      <c r="R7" s="28">
        <f t="shared" si="2"/>
        <v>91.131803642133406</v>
      </c>
      <c r="S7" s="28">
        <f t="shared" si="4"/>
        <v>66.77226174921374</v>
      </c>
      <c r="T7" s="29"/>
      <c r="U7" s="66">
        <f t="shared" si="5"/>
        <v>66.77226174921374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118272955</v>
      </c>
      <c r="H8" s="28">
        <v>0</v>
      </c>
      <c r="I8" s="28">
        <f t="shared" ref="I8:I10" si="8">O8</f>
        <v>118272955</v>
      </c>
      <c r="J8" s="28">
        <f t="shared" si="6"/>
        <v>121882143</v>
      </c>
      <c r="K8" s="28">
        <v>0</v>
      </c>
      <c r="L8" s="28">
        <v>121882143</v>
      </c>
      <c r="M8" s="28">
        <f t="shared" ref="M8:M10" si="9">N8+O8</f>
        <v>118272955</v>
      </c>
      <c r="N8" s="28">
        <v>0</v>
      </c>
      <c r="O8" s="28">
        <v>118272955</v>
      </c>
      <c r="P8" s="28">
        <f t="shared" si="1"/>
        <v>97.038788528685444</v>
      </c>
      <c r="Q8" s="28"/>
      <c r="R8" s="28">
        <f t="shared" si="2"/>
        <v>97.038788528685444</v>
      </c>
      <c r="S8" s="28">
        <f t="shared" si="4"/>
        <v>75.50219563415169</v>
      </c>
      <c r="T8" s="29"/>
      <c r="U8" s="66">
        <f t="shared" si="5"/>
        <v>75.50219563415169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45164767.340000004</v>
      </c>
      <c r="H9" s="28">
        <v>0</v>
      </c>
      <c r="I9" s="28">
        <f t="shared" si="8"/>
        <v>45164767.340000004</v>
      </c>
      <c r="J9" s="28">
        <f t="shared" si="6"/>
        <v>45198901</v>
      </c>
      <c r="K9" s="28">
        <v>0</v>
      </c>
      <c r="L9" s="28">
        <v>45198901</v>
      </c>
      <c r="M9" s="28">
        <f t="shared" si="9"/>
        <v>45164767.340000004</v>
      </c>
      <c r="N9" s="28">
        <v>0</v>
      </c>
      <c r="O9" s="28">
        <v>45164767.340000004</v>
      </c>
      <c r="P9" s="28">
        <f t="shared" si="1"/>
        <v>99.924481216921635</v>
      </c>
      <c r="Q9" s="28"/>
      <c r="R9" s="28">
        <f t="shared" si="2"/>
        <v>99.924481216921635</v>
      </c>
      <c r="S9" s="28">
        <f t="shared" si="4"/>
        <v>74.514791117870345</v>
      </c>
      <c r="T9" s="29"/>
      <c r="U9" s="66">
        <f t="shared" si="5"/>
        <v>74.514791117870345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1470000</v>
      </c>
      <c r="N10" s="28">
        <v>0</v>
      </c>
      <c r="O10" s="28">
        <v>1470000</v>
      </c>
      <c r="P10" s="28">
        <f t="shared" si="1"/>
        <v>100</v>
      </c>
      <c r="Q10" s="28"/>
      <c r="R10" s="28">
        <f t="shared" si="2"/>
        <v>100</v>
      </c>
      <c r="S10" s="28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96" t="s">
        <v>33</v>
      </c>
      <c r="C11" s="30"/>
      <c r="D11" s="25">
        <f>D12</f>
        <v>10485900</v>
      </c>
      <c r="E11" s="25">
        <f t="shared" ref="E11:O11" si="10">E12</f>
        <v>8032900</v>
      </c>
      <c r="F11" s="25">
        <f t="shared" si="10"/>
        <v>2453000</v>
      </c>
      <c r="G11" s="25">
        <f t="shared" si="10"/>
        <v>3778689.7</v>
      </c>
      <c r="H11" s="25">
        <f t="shared" si="10"/>
        <v>2565310.5</v>
      </c>
      <c r="I11" s="25">
        <f t="shared" si="10"/>
        <v>1213379.2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2744279.2</v>
      </c>
      <c r="N11" s="25">
        <f t="shared" si="10"/>
        <v>1530900</v>
      </c>
      <c r="O11" s="25">
        <f t="shared" si="10"/>
        <v>1213379.2</v>
      </c>
      <c r="P11" s="12">
        <f>M11/J11*100</f>
        <v>67.96639671099885</v>
      </c>
      <c r="Q11" s="12"/>
      <c r="R11" s="15">
        <f t="shared" si="2"/>
        <v>59.596227897838894</v>
      </c>
      <c r="S11" s="12">
        <f t="shared" si="4"/>
        <v>26.17113647850924</v>
      </c>
      <c r="T11" s="26"/>
      <c r="U11" s="64">
        <f t="shared" si="5"/>
        <v>49.465112107623312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28">
        <f>E12+F12</f>
        <v>10485900</v>
      </c>
      <c r="E12" s="28">
        <v>8032900</v>
      </c>
      <c r="F12" s="28">
        <v>2453000</v>
      </c>
      <c r="G12" s="28">
        <f>H12+I12</f>
        <v>3778689.7</v>
      </c>
      <c r="H12" s="28">
        <v>2565310.5</v>
      </c>
      <c r="I12" s="28">
        <f>O12</f>
        <v>1213379.2</v>
      </c>
      <c r="J12" s="28">
        <f t="shared" ref="J12" si="11">K12+L12</f>
        <v>4037700</v>
      </c>
      <c r="K12" s="28">
        <v>2001700</v>
      </c>
      <c r="L12" s="28">
        <v>2036000</v>
      </c>
      <c r="M12" s="28">
        <f>N12+O12</f>
        <v>2744279.2</v>
      </c>
      <c r="N12" s="28">
        <v>1530900</v>
      </c>
      <c r="O12" s="28">
        <v>1213379.2</v>
      </c>
      <c r="P12" s="28">
        <f t="shared" si="1"/>
        <v>67.96639671099885</v>
      </c>
      <c r="Q12" s="28"/>
      <c r="R12" s="28">
        <f t="shared" si="2"/>
        <v>59.596227897838894</v>
      </c>
      <c r="S12" s="28">
        <f t="shared" si="4"/>
        <v>26.17113647850924</v>
      </c>
      <c r="T12" s="28"/>
      <c r="U12" s="28">
        <f t="shared" si="5"/>
        <v>49.465112107623312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январь</vt:lpstr>
      <vt:lpstr>февраль</vt:lpstr>
      <vt:lpstr>март</vt:lpstr>
      <vt:lpstr>апрель_</vt:lpstr>
      <vt:lpstr>май</vt:lpstr>
      <vt:lpstr>июнь</vt:lpstr>
      <vt:lpstr>июль </vt:lpstr>
      <vt:lpstr>август</vt:lpstr>
      <vt:lpstr>сентябрь</vt:lpstr>
      <vt:lpstr>август!Заголовки_для_печати</vt:lpstr>
      <vt:lpstr>апрель_!Заголовки_для_печати</vt:lpstr>
      <vt:lpstr>'июль '!Заголовки_для_печати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  <vt:lpstr>август!Область_печати</vt:lpstr>
      <vt:lpstr>апрель_!Область_печати</vt:lpstr>
      <vt:lpstr>'июль '!Область_печати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Отдел соц экон прогнозов</cp:lastModifiedBy>
  <cp:lastPrinted>2015-07-14T09:02:28Z</cp:lastPrinted>
  <dcterms:created xsi:type="dcterms:W3CDTF">2015-02-27T03:58:14Z</dcterms:created>
  <dcterms:modified xsi:type="dcterms:W3CDTF">2015-10-05T04:21:05Z</dcterms:modified>
</cp:coreProperties>
</file>