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2025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_xlnm._FilterDatabase" localSheetId="0" hidden="1">'2025'!$A$4:$II$4</definedName>
    <definedName name="Print_Titles" localSheetId="0">'2025'!$4:$4</definedName>
    <definedName name="total1" localSheetId="0">#REF!</definedName>
    <definedName name="totalcost" localSheetId="0">#REF!</definedName>
    <definedName name="а" localSheetId="0">#REF!</definedName>
    <definedName name="аааа" localSheetId="0">#REF!</definedName>
    <definedName name="ггг" localSheetId="0">#REF!</definedName>
    <definedName name="гггг" localSheetId="0">[1]доходы!#REF!</definedName>
    <definedName name="гггггг" localSheetId="0">#REF!</definedName>
    <definedName name="елена" localSheetId="0">[1]доходы!#REF!</definedName>
    <definedName name="жжжжжжжж" localSheetId="0">#REF!</definedName>
    <definedName name="лист" localSheetId="0">#REF!</definedName>
    <definedName name="лл" localSheetId="0">#REF!</definedName>
    <definedName name="лллл" localSheetId="0">[1]доходы!#REF!</definedName>
    <definedName name="лллллл" localSheetId="0">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гггггг">#REF!</definedName>
    <definedName name="елена">[1]доходы!#REF!</definedName>
    <definedName name="жжжжжжжж">#REF!</definedName>
    <definedName name="лист">#REF!</definedName>
    <definedName name="лл">#REF!</definedName>
    <definedName name="лллл">[1]доходы!#REF!</definedName>
    <definedName name="лллллл">#REF!</definedName>
    <definedName name="Приложение">[1]доходы!#REF!</definedName>
    <definedName name="ссс">[2]доходы!#REF!</definedName>
    <definedName name="_xlnm._FilterDatabase" localSheetId="0" hidden="1">'2025'!$A$4:$II$4</definedName>
  </definedNames>
  <calcPr/>
</workbook>
</file>

<file path=xl/sharedStrings.xml><?xml version="1.0" encoding="utf-8"?>
<sst xmlns="http://schemas.openxmlformats.org/spreadsheetml/2006/main" count="114" uniqueCount="114">
  <si>
    <t xml:space="preserve">Анализ исполнения расходов бюджета города Нефтеюганска за 1 полугодие 2025 года по разделам, подразделам классификации расходов</t>
  </si>
  <si>
    <t xml:space="preserve">в рублях</t>
  </si>
  <si>
    <t xml:space="preserve"> Наименование</t>
  </si>
  <si>
    <t>РзПр</t>
  </si>
  <si>
    <t xml:space="preserve">Первоначальный план на 2025 год, руб.   (Решение Думы от 23.12.2024 № 700-VII)*</t>
  </si>
  <si>
    <t xml:space="preserve">Уточненный план на 2025 год, утвержденный сводной бюджетной росписью, действующей на конец отчетного периода, руб. **</t>
  </si>
  <si>
    <t xml:space="preserve">План 1 полугодие  2025 года, руб.</t>
  </si>
  <si>
    <t xml:space="preserve">Исполнение, руб.</t>
  </si>
  <si>
    <t xml:space="preserve">Отклонение от первоначального плана                   (гр.3-гр.6),  руб. </t>
  </si>
  <si>
    <t xml:space="preserve">Отклонение от уточненного плана                   (гр.4-гр.6),  руб. </t>
  </si>
  <si>
    <t xml:space="preserve">Отклонение от плана                              1 полугодия                   (гр.5-гр.6),  руб. </t>
  </si>
  <si>
    <t xml:space="preserve">% исполнения первоначальному плану (гр.6/гр.3)*100</t>
  </si>
  <si>
    <t xml:space="preserve">% исполнения уточненному плану (гр.6/гр.4)*100</t>
  </si>
  <si>
    <t xml:space="preserve">% исполнения к плану                           1 полугодия  (гр.6/гр.5)*100</t>
  </si>
  <si>
    <t>РАСХОДЫ</t>
  </si>
  <si>
    <t/>
  </si>
  <si>
    <t xml:space="preserve">ОБЩЕГОСУДАРСТВЕННЫЕ ВОПРОСЫ</t>
  </si>
  <si>
    <t>0100</t>
  </si>
  <si>
    <t xml:space="preserve">Функционирование высшего должностного лица субъекта Российской Федерации и муниципального образования</t>
  </si>
  <si>
    <t>0102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</si>
  <si>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</si>
  <si>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</si>
  <si>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</si>
  <si>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</si>
  <si>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Судебная система</t>
  </si>
  <si>
    <t>0105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</si>
  <si>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</si>
  <si>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</si>
  <si>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Резервные фонды</t>
  </si>
  <si>
    <t>0111</t>
  </si>
  <si>
    <t xml:space="preserve">Другие общегосударственные вопросы</t>
  </si>
  <si>
    <t>0113</t>
  </si>
  <si>
    <t xml:space="preserve">НАЦИОНАЛЬНАЯ БЕЗОПАСНОСТЬ И ПРАВООХРАНИТЕЛЬНАЯ ДЕЯТЕЛЬНОСТЬ</t>
  </si>
  <si>
    <t>0300</t>
  </si>
  <si>
    <t xml:space="preserve">Органы юстиции</t>
  </si>
  <si>
    <t>0304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</si>
  <si>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</si>
  <si>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</si>
  <si>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Другие вопросы в области национальной безопасности и правоохранительной деятельности</t>
  </si>
  <si>
    <t>0314</t>
  </si>
  <si>
    <t xml:space="preserve">НАЦИОНАЛЬНАЯ ЭКОНОМИКА</t>
  </si>
  <si>
    <t>0400</t>
  </si>
  <si>
    <t xml:space="preserve">Общеэкономические вопросы</t>
  </si>
  <si>
    <t>0401</t>
  </si>
  <si>
    <t xml:space="preserve">Сельское хозяйство и рыболовство</t>
  </si>
  <si>
    <t>0405</t>
  </si>
  <si>
    <t>Транспорт</t>
  </si>
  <si>
    <t>0408</t>
  </si>
  <si>
    <t xml:space="preserve">Дорожное хозяйство (дорожные фонды)</t>
  </si>
  <si>
    <t>0409</t>
  </si>
  <si>
    <t xml:space="preserve">Другие вопросы в области национальной экономики</t>
  </si>
  <si>
    <t>0412</t>
  </si>
  <si>
    <t xml:space="preserve">ЖИЛИЩНО-КОММУНАЛЬНОЕ ХОЗЯЙСТВО</t>
  </si>
  <si>
    <t>0500</t>
  </si>
  <si>
    <t xml:space="preserve">Жилищное хозяйство</t>
  </si>
  <si>
    <t>0501</t>
  </si>
  <si>
    <t xml:space="preserve">Коммунальное хозяйство</t>
  </si>
  <si>
    <t>0502</t>
  </si>
  <si>
    <t>Благоустройство</t>
  </si>
  <si>
    <t>0503</t>
  </si>
  <si>
    <t xml:space="preserve">Другие вопросы в области жилищно-коммунального хозяйства</t>
  </si>
  <si>
    <t>0505</t>
  </si>
  <si>
    <t xml:space="preserve">ОХРАНА ОКРУЖАЮЩЕЙ СРЕДЫ</t>
  </si>
  <si>
    <t>0600</t>
  </si>
  <si>
    <t xml:space="preserve">Другие вопросы в области охраны окружающей среды</t>
  </si>
  <si>
    <t>0605</t>
  </si>
  <si>
    <t>ОБРАЗОВАНИЕ</t>
  </si>
  <si>
    <t>0700</t>
  </si>
  <si>
    <t xml:space="preserve">Дошкольное образование</t>
  </si>
  <si>
    <t>0701</t>
  </si>
  <si>
    <t xml:space="preserve">Общее образование</t>
  </si>
  <si>
    <t>0702</t>
  </si>
  <si>
    <t xml:space="preserve">Дополнительное образование детей</t>
  </si>
  <si>
    <t>0703</t>
  </si>
  <si>
    <t xml:space="preserve">Молодежная политика</t>
  </si>
  <si>
    <t>0707</t>
  </si>
  <si>
    <t xml:space="preserve">Другие вопросы в области образования</t>
  </si>
  <si>
    <t>0709</t>
  </si>
  <si>
    <t xml:space="preserve">КУЛЬТУРА, КИНЕМАТОГРАФИЯ</t>
  </si>
  <si>
    <t>0800</t>
  </si>
  <si>
    <t>Культура</t>
  </si>
  <si>
    <t>0801</t>
  </si>
  <si>
    <t xml:space="preserve">Другие вопросы в области культуры, кинематографии</t>
  </si>
  <si>
    <t>0804</t>
  </si>
  <si>
    <t>ЗДРАВООХРАНЕНИЕ</t>
  </si>
  <si>
    <t>0900</t>
  </si>
  <si>
    <t xml:space="preserve">Другие вопросы в области здравоохранения</t>
  </si>
  <si>
    <t>0909</t>
  </si>
  <si>
    <t xml:space="preserve">СОЦИАЛЬНАЯ ПОЛИТИКА</t>
  </si>
  <si>
    <t>1000</t>
  </si>
  <si>
    <t xml:space="preserve">Пенсионное обеспечение</t>
  </si>
  <si>
    <t>1001</t>
  </si>
  <si>
    <t xml:space="preserve">Социальное обеспечение населения</t>
  </si>
  <si>
    <t>1003</t>
  </si>
  <si>
    <t xml:space="preserve">Охрана семьи и детства</t>
  </si>
  <si>
    <t>1004</t>
  </si>
  <si>
    <t xml:space="preserve">ФИЗИЧЕСКАЯ КУЛЬТУРА И СПОРТ</t>
  </si>
  <si>
    <t>1100</t>
  </si>
  <si>
    <t xml:space="preserve">Физическая культура</t>
  </si>
  <si>
    <t>1101</t>
  </si>
  <si>
    <t xml:space="preserve">Массовый спорт</t>
  </si>
  <si>
    <t>1102</t>
  </si>
  <si>
    <t xml:space="preserve">Спорт высших достижений</t>
  </si>
  <si>
    <t>1103</t>
  </si>
  <si>
    <t xml:space="preserve">Другие вопросы в области физической культуры и спорта</t>
  </si>
  <si>
    <t>1105</t>
  </si>
  <si>
    <t xml:space="preserve">СРЕДСТВА МАССОВОЙ ИНФОРМАЦИИ</t>
  </si>
  <si>
    <t>1200</t>
  </si>
  <si>
    <t xml:space="preserve">Телевидение и радиовещание</t>
  </si>
  <si>
    <t>1201</t>
  </si>
  <si>
    <t xml:space="preserve">Периодическая печать и издательства</t>
  </si>
  <si>
    <t>1202</t>
  </si>
  <si>
    <t xml:space="preserve">* Источником информации является: Решение Думы от 23.12.2024 № 700-VII https://www.admugansk.ru/uploads/rd_№700-vii_ot_23.12.2024.zip </t>
  </si>
  <si>
    <t xml:space="preserve">** Источником информации является: https://www.admugansk.ru/uploads/byudzhetnaya_rospis_2025-2027_gg_na_01.07.2025.xlsx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</si>
</sst>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7">
    <font>
      <sz val="10.000000"/>
      <color theme="1"/>
      <name val="Arial Cyr"/>
    </font>
    <font>
      <u/>
      <sz val="10.000000"/>
      <color theme="10"/>
      <name val="Arial Cyr"/>
    </font>
    <font>
      <sz val="10.000000"/>
      <name val="Arial Cyr"/>
    </font>
    <font>
      <sz val="11.000000"/>
      <color theme="1"/>
      <name val="Calibri"/>
      <scheme val="minor"/>
    </font>
    <font>
      <sz val="14.000000"/>
      <name val="Times New Roman"/>
    </font>
    <font>
      <sz val="12.000000"/>
      <name val="Times New Roman"/>
    </font>
    <font>
      <sz val="9.000000"/>
      <color indexed="63"/>
      <name val="Arial"/>
    </font>
  </fonts>
  <fills count="2">
    <fill>
      <patternFill patternType="none"/>
    </fill>
    <fill>
      <patternFill patternType="gray125"/>
    </fill>
  </fills>
  <borders count="3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5">
    <xf fontId="0" fillId="0" borderId="0" numFmtId="0" applyNumberFormat="1" applyFont="1" applyFill="1" applyBorder="1"/>
    <xf fontId="1" fillId="0" borderId="0" numFmtId="0" applyNumberFormat="0" applyFont="1" applyFill="0" applyBorder="0" applyProtection="0"/>
    <xf fontId="2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</cellStyleXfs>
  <cellXfs count="23">
    <xf fontId="0" fillId="0" borderId="0" numFmtId="0" xfId="0"/>
    <xf fontId="4" fillId="0" borderId="0" numFmtId="0" xfId="0" applyFont="1"/>
    <xf fontId="4" fillId="0" borderId="0" numFmtId="0" xfId="0" applyFont="1" applyAlignment="1">
      <alignment horizontal="center" vertical="center" wrapText="1"/>
    </xf>
    <xf fontId="0" fillId="0" borderId="0" numFmtId="0" xfId="0"/>
    <xf fontId="4" fillId="0" borderId="0" numFmtId="0" xfId="0" applyFont="1" applyAlignment="1">
      <alignment horizontal="right"/>
    </xf>
    <xf fontId="4" fillId="0" borderId="1" numFmtId="0" xfId="0" applyFont="1" applyBorder="1" applyAlignment="1">
      <alignment horizontal="center" vertical="center" wrapText="1"/>
    </xf>
    <xf fontId="5" fillId="0" borderId="2" numFmtId="4" xfId="0" applyNumberFormat="1" applyFont="1" applyBorder="1" applyAlignment="1">
      <alignment horizontal="center" vertical="center" wrapText="1"/>
    </xf>
    <xf fontId="5" fillId="0" borderId="2" numFmtId="4" xfId="3" applyNumberFormat="1" applyFont="1" applyBorder="1" applyAlignment="1">
      <alignment horizontal="center" vertical="center" wrapText="1"/>
    </xf>
    <xf fontId="4" fillId="0" borderId="2" numFmtId="0" xfId="0" applyFont="1" applyBorder="1" applyAlignment="1">
      <alignment horizontal="center" vertical="center"/>
    </xf>
    <xf fontId="4" fillId="0" borderId="2" numFmtId="0" xfId="0" applyFont="1" applyBorder="1" applyAlignment="1" applyProtection="1">
      <alignment horizontal="left" wrapText="1"/>
    </xf>
    <xf fontId="4" fillId="0" borderId="2" numFmtId="49" xfId="0" applyNumberFormat="1" applyFont="1" applyBorder="1" applyAlignment="1" applyProtection="1">
      <alignment horizontal="center"/>
    </xf>
    <xf fontId="4" fillId="0" borderId="2" numFmtId="4" xfId="0" applyNumberFormat="1" applyFont="1" applyBorder="1" applyAlignment="1" applyProtection="1">
      <alignment horizontal="right"/>
    </xf>
    <xf fontId="4" fillId="0" borderId="2" numFmtId="4" xfId="2" applyNumberFormat="1" applyFont="1" applyBorder="1" applyAlignment="1">
      <alignment horizontal="right"/>
    </xf>
    <xf fontId="4" fillId="0" borderId="2" numFmtId="4" xfId="3" applyNumberFormat="1" applyFont="1" applyBorder="1" applyAlignment="1">
      <alignment horizontal="right"/>
    </xf>
    <xf fontId="4" fillId="0" borderId="0" numFmtId="0" xfId="0" applyFont="1" applyAlignment="1" applyProtection="1">
      <alignment horizontal="left" wrapText="1"/>
    </xf>
    <xf fontId="4" fillId="0" borderId="0" numFmtId="49" xfId="0" applyNumberFormat="1" applyFont="1" applyAlignment="1" applyProtection="1">
      <alignment horizontal="center"/>
    </xf>
    <xf fontId="4" fillId="0" borderId="0" numFmtId="4" xfId="0" applyNumberFormat="1" applyFont="1" applyAlignment="1" applyProtection="1">
      <alignment horizontal="right"/>
    </xf>
    <xf fontId="4" fillId="0" borderId="0" numFmtId="4" xfId="2" applyNumberFormat="1" applyFont="1" applyAlignment="1">
      <alignment horizontal="right"/>
    </xf>
    <xf fontId="4" fillId="0" borderId="0" numFmtId="4" xfId="3" applyNumberFormat="1" applyFont="1" applyAlignment="1">
      <alignment horizontal="right"/>
    </xf>
    <xf fontId="1" fillId="0" borderId="0" numFmtId="0" xfId="1" applyFont="1"/>
    <xf fontId="4" fillId="0" borderId="0" numFmtId="4" xfId="0" applyNumberFormat="1" applyFont="1"/>
    <xf fontId="1" fillId="0" borderId="0" numFmtId="0" xfId="1" applyFont="1" applyAlignment="1">
      <alignment vertical="center"/>
    </xf>
    <xf fontId="6" fillId="0" borderId="0" numFmtId="0" xfId="0" applyFont="1" applyAlignment="1">
      <alignment vertical="center"/>
    </xf>
  </cellXfs>
  <cellStyles count="5">
    <cellStyle name="Гиперссылка" xfId="1" builtinId="8"/>
    <cellStyle name="Обычный" xfId="0" builtinId="0"/>
    <cellStyle name="Обычный 2" xfId="2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2" Type="http://schemas.openxmlformats.org/officeDocument/2006/relationships/hyperlink" Target="https://www.admugansk.ru/uploads/byudzhetnaya_rospis_2025-2027_gg_na_01.07.2025.xlsx" TargetMode="External"/><Relationship  Id="rId1" Type="http://schemas.openxmlformats.org/officeDocument/2006/relationships/hyperlink" Target="https://www.admugansk.ru/uploads/rd_&#8470;700-vii_ot_23.12.2024.zi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00B050"/>
    <outlinePr applyStyles="0" summaryBelow="1" summaryRight="1" showOutlineSymbols="1"/>
    <pageSetUpPr autoPageBreaks="1" fitToPage="1"/>
  </sheetPr>
  <sheetViews>
    <sheetView topLeftCell="G33" zoomScale="100" workbookViewId="0">
      <selection activeCell="F57" activeCellId="0" sqref="F57"/>
    </sheetView>
  </sheetViews>
  <sheetFormatPr defaultColWidth="9.140625" defaultRowHeight="12.75"/>
  <cols>
    <col customWidth="1" min="1" max="1" style="1" width="61"/>
    <col customWidth="1" min="2" max="2" style="1" width="8.42578125"/>
    <col customWidth="1" min="3" max="3" style="1" width="21.85546875"/>
    <col customWidth="1" min="4" max="4" style="1" width="24.85546875"/>
    <col customWidth="1" min="5" max="5" style="1" width="20.28515625"/>
    <col customWidth="1" min="6" max="6" style="1" width="20.42578125"/>
    <col customWidth="1" min="7" max="7" style="1" width="21.28515625"/>
    <col customWidth="1" min="8" max="8" style="1" width="21.85546875"/>
    <col customWidth="1" min="9" max="9" style="1" width="20.5703125"/>
    <col customWidth="1" min="10" max="10" style="1" width="18.140625"/>
    <col customWidth="1" min="11" max="11" style="1" width="17.5703125"/>
    <col customWidth="1" min="12" max="12" style="1" width="16.7109375"/>
    <col min="13" max="16384" style="1" width="9.140625"/>
  </cols>
  <sheetData>
    <row r="1" s="0" customFormat="1" ht="36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0" customFormat="1" ht="17.25">
      <c r="A2" s="1"/>
      <c r="B2" s="1"/>
      <c r="C2" s="3"/>
      <c r="D2" s="4"/>
      <c r="E2" s="4"/>
      <c r="G2" s="1"/>
      <c r="K2" s="4"/>
      <c r="L2" s="4" t="s">
        <v>1</v>
      </c>
    </row>
    <row r="3" s="0" customFormat="1" ht="90">
      <c r="A3" s="5" t="s">
        <v>2</v>
      </c>
      <c r="B3" s="5" t="s">
        <v>3</v>
      </c>
      <c r="C3" s="6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</row>
    <row r="4" s="0" customFormat="1" ht="17.25">
      <c r="A4" s="8">
        <v>1</v>
      </c>
      <c r="B4" s="8">
        <v>2</v>
      </c>
      <c r="C4" s="8">
        <v>3</v>
      </c>
      <c r="D4" s="8">
        <v>4</v>
      </c>
      <c r="E4" s="8">
        <v>5</v>
      </c>
      <c r="F4" s="8">
        <v>6</v>
      </c>
      <c r="G4" s="8">
        <v>7</v>
      </c>
      <c r="H4" s="8">
        <v>8</v>
      </c>
      <c r="I4" s="8">
        <v>9</v>
      </c>
      <c r="J4" s="8">
        <v>10</v>
      </c>
      <c r="K4" s="8">
        <v>11</v>
      </c>
      <c r="L4" s="8">
        <v>12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</row>
    <row r="5" ht="17.25">
      <c r="A5" s="9" t="s">
        <v>14</v>
      </c>
      <c r="B5" s="10" t="s">
        <v>15</v>
      </c>
      <c r="C5" s="11">
        <f>C6+C14+C18+C24+C29+C31+C37+C40+C42+C46+C51</f>
        <v>14937521698</v>
      </c>
      <c r="D5" s="11">
        <f t="shared" ref="D5:F5" si="0">D6+D14+D18+D24+D29+D31+D37+D40+D42+D46+D51</f>
        <v>16982113809.110001</v>
      </c>
      <c r="E5" s="11">
        <f t="shared" si="0"/>
        <v>7537323533.9499989</v>
      </c>
      <c r="F5" s="11">
        <f t="shared" si="0"/>
        <v>6000040040.2200003</v>
      </c>
      <c r="G5" s="12">
        <f t="shared" ref="G5:G53" si="1">C5-F5</f>
        <v>8937481657.7799988</v>
      </c>
      <c r="H5" s="12">
        <f t="shared" ref="H5:H53" si="2">D5-F5</f>
        <v>10982073768.889999</v>
      </c>
      <c r="I5" s="12">
        <f t="shared" ref="I5:I53" si="3">E5-F5</f>
        <v>1537283493.7299986</v>
      </c>
      <c r="J5" s="12">
        <f t="shared" ref="J5:J53" si="4">F5/C5*100</f>
        <v>40.167573721572246</v>
      </c>
      <c r="K5" s="13">
        <f t="shared" ref="K5:K53" si="5">F5/D5*100</f>
        <v>35.33152649702123</v>
      </c>
      <c r="L5" s="13">
        <f t="shared" ref="L5:L53" si="6">F5/E5*100</f>
        <v>79.604384941077726</v>
      </c>
    </row>
    <row r="6" ht="17.25">
      <c r="A6" s="9" t="s">
        <v>16</v>
      </c>
      <c r="B6" s="10" t="s">
        <v>17</v>
      </c>
      <c r="C6" s="11">
        <f>SUM(C7:C13)</f>
        <v>1180308835</v>
      </c>
      <c r="D6" s="11">
        <f>SUM(D7:D13)</f>
        <v>1309423699</v>
      </c>
      <c r="E6" s="11">
        <f>SUM(E7:E13)</f>
        <v>698704840.07999992</v>
      </c>
      <c r="F6" s="11">
        <f>SUM(F7:F13)</f>
        <v>430922929.31</v>
      </c>
      <c r="G6" s="12">
        <f t="shared" si="1"/>
        <v>749385905.69000006</v>
      </c>
      <c r="H6" s="12">
        <f t="shared" si="2"/>
        <v>878500769.69000006</v>
      </c>
      <c r="I6" s="12">
        <f t="shared" si="3"/>
        <v>267781910.76999992</v>
      </c>
      <c r="J6" s="12">
        <f t="shared" si="4"/>
        <v>36.509336923670489</v>
      </c>
      <c r="K6" s="13">
        <f t="shared" si="5"/>
        <v>32.909357730358288</v>
      </c>
      <c r="L6" s="13">
        <f t="shared" si="6"/>
        <v>61.674530444165867</v>
      </c>
    </row>
    <row r="7" ht="51.75">
      <c r="A7" s="9" t="s">
        <v>18</v>
      </c>
      <c r="B7" s="10" t="s">
        <v>19</v>
      </c>
      <c r="C7" s="11">
        <v>8658100</v>
      </c>
      <c r="D7" s="11">
        <v>8658100</v>
      </c>
      <c r="E7" s="11">
        <v>4002005</v>
      </c>
      <c r="F7" s="11">
        <v>3951619.0899999999</v>
      </c>
      <c r="G7" s="12">
        <f t="shared" si="1"/>
        <v>4706480.9100000001</v>
      </c>
      <c r="H7" s="12">
        <f t="shared" si="2"/>
        <v>4706480.9100000001</v>
      </c>
      <c r="I7" s="12">
        <f t="shared" si="3"/>
        <v>50385.910000000149</v>
      </c>
      <c r="J7" s="12">
        <f t="shared" si="4"/>
        <v>45.640718979914766</v>
      </c>
      <c r="K7" s="13">
        <f t="shared" si="5"/>
        <v>45.640718979914766</v>
      </c>
      <c r="L7" s="13">
        <f t="shared" si="6"/>
        <v>98.740983332104776</v>
      </c>
    </row>
    <row r="8" ht="69">
      <c r="A8" s="9" t="s">
        <v>20</v>
      </c>
      <c r="B8" s="10" t="s">
        <v>21</v>
      </c>
      <c r="C8" s="11">
        <v>36492700</v>
      </c>
      <c r="D8" s="11">
        <v>36492700</v>
      </c>
      <c r="E8" s="11">
        <v>16476387</v>
      </c>
      <c r="F8" s="11">
        <v>16191994.710000001</v>
      </c>
      <c r="G8" s="12">
        <f t="shared" si="1"/>
        <v>20300705.289999999</v>
      </c>
      <c r="H8" s="12">
        <f t="shared" si="2"/>
        <v>20300705.289999999</v>
      </c>
      <c r="I8" s="12">
        <f t="shared" si="3"/>
        <v>284392.28999999911</v>
      </c>
      <c r="J8" s="12">
        <f t="shared" si="4"/>
        <v>44.370503443154384</v>
      </c>
      <c r="K8" s="13">
        <f t="shared" si="5"/>
        <v>44.370503443154384</v>
      </c>
      <c r="L8" s="13">
        <f t="shared" si="6"/>
        <v>98.273940215169759</v>
      </c>
    </row>
    <row r="9" ht="69">
      <c r="A9" s="9" t="s">
        <v>22</v>
      </c>
      <c r="B9" s="10" t="s">
        <v>23</v>
      </c>
      <c r="C9" s="11">
        <v>298882793</v>
      </c>
      <c r="D9" s="11">
        <v>306759732</v>
      </c>
      <c r="E9" s="11">
        <v>141404248</v>
      </c>
      <c r="F9" s="11">
        <v>131200640.95</v>
      </c>
      <c r="G9" s="12">
        <f t="shared" si="1"/>
        <v>167682152.05000001</v>
      </c>
      <c r="H9" s="12">
        <f t="shared" si="2"/>
        <v>175559091.05000001</v>
      </c>
      <c r="I9" s="12">
        <f t="shared" si="3"/>
        <v>10203607.049999997</v>
      </c>
      <c r="J9" s="12">
        <f t="shared" si="4"/>
        <v>43.897020511983776</v>
      </c>
      <c r="K9" s="13">
        <f t="shared" si="5"/>
        <v>42.769838170936985</v>
      </c>
      <c r="L9" s="13">
        <f t="shared" si="6"/>
        <v>92.784087328126091</v>
      </c>
    </row>
    <row r="10" ht="17.25">
      <c r="A10" s="9" t="s">
        <v>24</v>
      </c>
      <c r="B10" s="10" t="s">
        <v>25</v>
      </c>
      <c r="C10" s="11">
        <v>8400</v>
      </c>
      <c r="D10" s="11">
        <v>8400</v>
      </c>
      <c r="E10" s="11">
        <v>3000</v>
      </c>
      <c r="F10" s="11">
        <v>2967.0900000000001</v>
      </c>
      <c r="G10" s="12">
        <f t="shared" si="1"/>
        <v>5432.9099999999999</v>
      </c>
      <c r="H10" s="12">
        <f t="shared" si="2"/>
        <v>5432.9099999999999</v>
      </c>
      <c r="I10" s="12">
        <f>E10-F10</f>
        <v>32.909999999999854</v>
      </c>
      <c r="J10" s="12">
        <f t="shared" si="4"/>
        <v>35.322499999999998</v>
      </c>
      <c r="K10" s="13">
        <f t="shared" si="5"/>
        <v>35.322499999999998</v>
      </c>
      <c r="L10" s="13">
        <f>F10/E10*100</f>
        <v>98.903000000000006</v>
      </c>
    </row>
    <row r="11" ht="51.75">
      <c r="A11" s="9" t="s">
        <v>26</v>
      </c>
      <c r="B11" s="10" t="s">
        <v>27</v>
      </c>
      <c r="C11" s="11">
        <v>125369588</v>
      </c>
      <c r="D11" s="11">
        <v>124865900</v>
      </c>
      <c r="E11" s="11">
        <v>52544131</v>
      </c>
      <c r="F11" s="11">
        <v>49261240.619999997</v>
      </c>
      <c r="G11" s="12">
        <f t="shared" si="1"/>
        <v>76108347.379999995</v>
      </c>
      <c r="H11" s="12">
        <f t="shared" si="2"/>
        <v>75604659.379999995</v>
      </c>
      <c r="I11" s="12">
        <f t="shared" si="3"/>
        <v>3282890.3800000027</v>
      </c>
      <c r="J11" s="12">
        <f t="shared" si="4"/>
        <v>39.292815271914264</v>
      </c>
      <c r="K11" s="13">
        <f t="shared" si="5"/>
        <v>39.451315867662828</v>
      </c>
      <c r="L11" s="13">
        <f t="shared" si="6"/>
        <v>93.752127368896822</v>
      </c>
    </row>
    <row r="12" ht="17.25">
      <c r="A12" s="9" t="s">
        <v>28</v>
      </c>
      <c r="B12" s="10" t="s">
        <v>29</v>
      </c>
      <c r="C12" s="11">
        <v>20000000</v>
      </c>
      <c r="D12" s="11">
        <v>112427277</v>
      </c>
      <c r="E12" s="11">
        <v>65936138.5</v>
      </c>
      <c r="F12" s="11">
        <v>0</v>
      </c>
      <c r="G12" s="12">
        <f t="shared" si="1"/>
        <v>20000000</v>
      </c>
      <c r="H12" s="12">
        <f t="shared" si="2"/>
        <v>112427277</v>
      </c>
      <c r="I12" s="12">
        <f t="shared" si="3"/>
        <v>65936138.5</v>
      </c>
      <c r="J12" s="12">
        <f t="shared" si="4"/>
        <v>0</v>
      </c>
      <c r="K12" s="13">
        <f t="shared" si="5"/>
        <v>0</v>
      </c>
      <c r="L12" s="13">
        <f>F12/E12*100</f>
        <v>0</v>
      </c>
    </row>
    <row r="13" ht="17.25">
      <c r="A13" s="9" t="s">
        <v>30</v>
      </c>
      <c r="B13" s="10" t="s">
        <v>31</v>
      </c>
      <c r="C13" s="11">
        <v>690897254</v>
      </c>
      <c r="D13" s="11">
        <v>720211590</v>
      </c>
      <c r="E13" s="11">
        <v>418338930.57999998</v>
      </c>
      <c r="F13" s="11">
        <v>230314466.84999999</v>
      </c>
      <c r="G13" s="12">
        <f t="shared" si="1"/>
        <v>460582787.14999998</v>
      </c>
      <c r="H13" s="12">
        <f t="shared" si="2"/>
        <v>489897123.14999998</v>
      </c>
      <c r="I13" s="12">
        <f t="shared" si="3"/>
        <v>188024463.72999999</v>
      </c>
      <c r="J13" s="12">
        <f t="shared" si="4"/>
        <v>33.335559740117304</v>
      </c>
      <c r="K13" s="13">
        <f t="shared" si="5"/>
        <v>31.978722648714943</v>
      </c>
      <c r="L13" s="13">
        <f t="shared" si="6"/>
        <v>55.054514417456637</v>
      </c>
    </row>
    <row r="14" ht="34.5">
      <c r="A14" s="9" t="s">
        <v>32</v>
      </c>
      <c r="B14" s="10" t="s">
        <v>33</v>
      </c>
      <c r="C14" s="11">
        <f>SUM(C15:C17)</f>
        <v>55338100</v>
      </c>
      <c r="D14" s="11">
        <f t="shared" ref="D14:F14" si="7">SUM(D15:D17)</f>
        <v>67336258</v>
      </c>
      <c r="E14" s="11">
        <f t="shared" si="7"/>
        <v>26249162</v>
      </c>
      <c r="F14" s="11">
        <f t="shared" si="7"/>
        <v>24359829.899999999</v>
      </c>
      <c r="G14" s="12">
        <f t="shared" si="1"/>
        <v>30978270.100000001</v>
      </c>
      <c r="H14" s="12">
        <f t="shared" si="2"/>
        <v>42976428.100000001</v>
      </c>
      <c r="I14" s="12">
        <f t="shared" si="3"/>
        <v>1889332.1000000015</v>
      </c>
      <c r="J14" s="12">
        <f t="shared" si="4"/>
        <v>44.019996891834012</v>
      </c>
      <c r="K14" s="13">
        <f t="shared" si="5"/>
        <v>36.176393853070955</v>
      </c>
      <c r="L14" s="13">
        <f t="shared" si="6"/>
        <v>92.802314603414757</v>
      </c>
    </row>
    <row r="15" ht="17.25">
      <c r="A15" s="9" t="s">
        <v>34</v>
      </c>
      <c r="B15" s="10" t="s">
        <v>35</v>
      </c>
      <c r="C15" s="11">
        <v>13374500</v>
      </c>
      <c r="D15" s="11">
        <v>13539118</v>
      </c>
      <c r="E15" s="11">
        <v>6464774</v>
      </c>
      <c r="F15" s="11">
        <v>6062925.8899999997</v>
      </c>
      <c r="G15" s="12">
        <f t="shared" si="1"/>
        <v>7311574.1100000003</v>
      </c>
      <c r="H15" s="12">
        <f t="shared" si="2"/>
        <v>7476192.1100000003</v>
      </c>
      <c r="I15" s="12">
        <f t="shared" si="3"/>
        <v>401848.11000000034</v>
      </c>
      <c r="J15" s="12">
        <f t="shared" si="4"/>
        <v>45.33198168155819</v>
      </c>
      <c r="K15" s="13">
        <f t="shared" si="5"/>
        <v>44.780803963744162</v>
      </c>
      <c r="L15" s="13">
        <f t="shared" si="6"/>
        <v>93.784034677778365</v>
      </c>
    </row>
    <row r="16" ht="51.75">
      <c r="A16" s="9" t="s">
        <v>36</v>
      </c>
      <c r="B16" s="10" t="s">
        <v>37</v>
      </c>
      <c r="C16" s="11">
        <v>38783600</v>
      </c>
      <c r="D16" s="11">
        <v>48347275</v>
      </c>
      <c r="E16" s="11">
        <v>18211766</v>
      </c>
      <c r="F16" s="11">
        <v>16825403.18</v>
      </c>
      <c r="G16" s="12">
        <f t="shared" si="1"/>
        <v>21958196.82</v>
      </c>
      <c r="H16" s="12">
        <f t="shared" si="2"/>
        <v>31521871.82</v>
      </c>
      <c r="I16" s="12">
        <f t="shared" si="3"/>
        <v>1386362.8200000003</v>
      </c>
      <c r="J16" s="12">
        <f t="shared" si="4"/>
        <v>43.38277823616167</v>
      </c>
      <c r="K16" s="13">
        <f t="shared" si="5"/>
        <v>34.801140664080862</v>
      </c>
      <c r="L16" s="13">
        <f t="shared" si="6"/>
        <v>92.38754319597561</v>
      </c>
    </row>
    <row r="17" ht="34.5">
      <c r="A17" s="9" t="s">
        <v>38</v>
      </c>
      <c r="B17" s="10" t="s">
        <v>39</v>
      </c>
      <c r="C17" s="11">
        <v>3180000</v>
      </c>
      <c r="D17" s="11">
        <v>5449865</v>
      </c>
      <c r="E17" s="11">
        <v>1572622</v>
      </c>
      <c r="F17" s="11">
        <v>1471500.8299999998</v>
      </c>
      <c r="G17" s="12">
        <f t="shared" si="1"/>
        <v>1708499.1700000002</v>
      </c>
      <c r="H17" s="12">
        <f t="shared" si="2"/>
        <v>3978364.1699999999</v>
      </c>
      <c r="I17" s="12">
        <f t="shared" si="3"/>
        <v>101121.17000000016</v>
      </c>
      <c r="J17" s="12">
        <f t="shared" si="4"/>
        <v>46.273611006289308</v>
      </c>
      <c r="K17" s="13">
        <f t="shared" si="5"/>
        <v>27.000684053641695</v>
      </c>
      <c r="L17" s="13">
        <f t="shared" si="6"/>
        <v>93.56989982335233</v>
      </c>
    </row>
    <row r="18" ht="17.25">
      <c r="A18" s="9" t="s">
        <v>40</v>
      </c>
      <c r="B18" s="10" t="s">
        <v>41</v>
      </c>
      <c r="C18" s="11">
        <f>SUM(C19:C23)</f>
        <v>1225402986</v>
      </c>
      <c r="D18" s="11">
        <f>SUM(D19:D23)</f>
        <v>1444099404</v>
      </c>
      <c r="E18" s="11">
        <f>SUM(E19:E23)</f>
        <v>413368231</v>
      </c>
      <c r="F18" s="11">
        <f>SUM(F19:F23)</f>
        <v>383989379.67000002</v>
      </c>
      <c r="G18" s="12">
        <f t="shared" si="1"/>
        <v>841413606.32999992</v>
      </c>
      <c r="H18" s="12">
        <f t="shared" si="2"/>
        <v>1060110024.3299999</v>
      </c>
      <c r="I18" s="12">
        <f t="shared" si="3"/>
        <v>29378851.329999983</v>
      </c>
      <c r="J18" s="12">
        <f t="shared" si="4"/>
        <v>31.335763341285023</v>
      </c>
      <c r="K18" s="13">
        <f t="shared" si="5"/>
        <v>26.590231850133776</v>
      </c>
      <c r="L18" s="13">
        <f t="shared" si="6"/>
        <v>92.892813446517621</v>
      </c>
    </row>
    <row r="19" ht="17.25">
      <c r="A19" s="9" t="s">
        <v>42</v>
      </c>
      <c r="B19" s="10" t="s">
        <v>43</v>
      </c>
      <c r="C19" s="11">
        <v>5339900</v>
      </c>
      <c r="D19" s="11">
        <v>9347900</v>
      </c>
      <c r="E19" s="11">
        <v>2545294</v>
      </c>
      <c r="F19" s="11">
        <v>2405801.54</v>
      </c>
      <c r="G19" s="12">
        <f t="shared" si="1"/>
        <v>2934098.46</v>
      </c>
      <c r="H19" s="12">
        <f t="shared" si="2"/>
        <v>6942098.46</v>
      </c>
      <c r="I19" s="12">
        <f t="shared" si="3"/>
        <v>139492.45999999996</v>
      </c>
      <c r="J19" s="12">
        <f t="shared" si="4"/>
        <v>45.053306990767616</v>
      </c>
      <c r="K19" s="13">
        <f t="shared" si="5"/>
        <v>25.736278094545302</v>
      </c>
      <c r="L19" s="13">
        <f t="shared" si="6"/>
        <v>94.519593414356066</v>
      </c>
    </row>
    <row r="20" ht="17.25">
      <c r="A20" s="9" t="s">
        <v>44</v>
      </c>
      <c r="B20" s="10" t="s">
        <v>45</v>
      </c>
      <c r="C20" s="11">
        <v>34855700</v>
      </c>
      <c r="D20" s="11">
        <v>38866200</v>
      </c>
      <c r="E20" s="11">
        <v>10561323</v>
      </c>
      <c r="F20" s="11">
        <v>10074657.23</v>
      </c>
      <c r="G20" s="12">
        <f t="shared" si="1"/>
        <v>24781042.77</v>
      </c>
      <c r="H20" s="12">
        <f t="shared" si="2"/>
        <v>28791542.77</v>
      </c>
      <c r="I20" s="12">
        <f t="shared" si="3"/>
        <v>486665.76999999955</v>
      </c>
      <c r="J20" s="12">
        <f t="shared" si="4"/>
        <v>28.90390160002525</v>
      </c>
      <c r="K20" s="13">
        <f t="shared" si="5"/>
        <v>25.921384725031004</v>
      </c>
      <c r="L20" s="13">
        <f t="shared" si="6"/>
        <v>95.391999941673973</v>
      </c>
    </row>
    <row r="21" ht="17.25">
      <c r="A21" s="9" t="s">
        <v>46</v>
      </c>
      <c r="B21" s="10" t="s">
        <v>47</v>
      </c>
      <c r="C21" s="11">
        <v>457365300</v>
      </c>
      <c r="D21" s="11">
        <v>423463945</v>
      </c>
      <c r="E21" s="11">
        <v>187221920</v>
      </c>
      <c r="F21" s="11">
        <v>186632702.11000001</v>
      </c>
      <c r="G21" s="12">
        <f>C21-F21</f>
        <v>270732597.88999999</v>
      </c>
      <c r="H21" s="12">
        <f>D21-F21</f>
        <v>236831242.88999999</v>
      </c>
      <c r="I21" s="12">
        <f t="shared" si="3"/>
        <v>589217.88999998569</v>
      </c>
      <c r="J21" s="12">
        <f t="shared" si="4"/>
        <v>40.806047618828977</v>
      </c>
      <c r="K21" s="13">
        <f t="shared" si="5"/>
        <v>44.072867197702045</v>
      </c>
      <c r="L21" s="13">
        <f t="shared" si="6"/>
        <v>99.6852837050277</v>
      </c>
    </row>
    <row r="22" ht="17.25">
      <c r="A22" s="9" t="s">
        <v>48</v>
      </c>
      <c r="B22" s="10" t="s">
        <v>49</v>
      </c>
      <c r="C22" s="11">
        <v>642569986</v>
      </c>
      <c r="D22" s="11">
        <v>886854259</v>
      </c>
      <c r="E22" s="11">
        <v>181125165</v>
      </c>
      <c r="F22" s="11">
        <v>161226739.11000001</v>
      </c>
      <c r="G22" s="12">
        <f t="shared" si="1"/>
        <v>481343246.88999999</v>
      </c>
      <c r="H22" s="12">
        <f t="shared" si="2"/>
        <v>725627519.88999999</v>
      </c>
      <c r="I22" s="12">
        <f t="shared" si="3"/>
        <v>19898425.889999986</v>
      </c>
      <c r="J22" s="12">
        <f t="shared" si="4"/>
        <v>25.090922797940955</v>
      </c>
      <c r="K22" s="13">
        <f t="shared" si="5"/>
        <v>18.17962054913016</v>
      </c>
      <c r="L22" s="13">
        <f t="shared" si="6"/>
        <v>89.013991573175389</v>
      </c>
    </row>
    <row r="23" ht="17.25">
      <c r="A23" s="9" t="s">
        <v>50</v>
      </c>
      <c r="B23" s="10" t="s">
        <v>51</v>
      </c>
      <c r="C23" s="11">
        <v>85272100</v>
      </c>
      <c r="D23" s="11">
        <v>85567100</v>
      </c>
      <c r="E23" s="11">
        <v>31914529</v>
      </c>
      <c r="F23" s="11">
        <v>23649479.68</v>
      </c>
      <c r="G23" s="12">
        <f t="shared" si="1"/>
        <v>61622620.32</v>
      </c>
      <c r="H23" s="12">
        <f t="shared" si="2"/>
        <v>61917620.32</v>
      </c>
      <c r="I23" s="12">
        <f t="shared" si="3"/>
        <v>8265049.3200000003</v>
      </c>
      <c r="J23" s="12">
        <f t="shared" si="4"/>
        <v>27.734135408885201</v>
      </c>
      <c r="K23" s="13">
        <f t="shared" si="5"/>
        <v>27.638519571190329</v>
      </c>
      <c r="L23" s="13">
        <f t="shared" si="6"/>
        <v>74.102549594261603</v>
      </c>
    </row>
    <row r="24" ht="17.25">
      <c r="A24" s="9" t="s">
        <v>52</v>
      </c>
      <c r="B24" s="10" t="s">
        <v>53</v>
      </c>
      <c r="C24" s="11">
        <f>SUM(C25:C28)</f>
        <v>1952632194</v>
      </c>
      <c r="D24" s="11">
        <f t="shared" ref="D24:F24" si="8">SUM(D25:D28)</f>
        <v>2594778170.1100001</v>
      </c>
      <c r="E24" s="11">
        <f t="shared" si="8"/>
        <v>1161433899.5599999</v>
      </c>
      <c r="F24" s="11">
        <f t="shared" si="8"/>
        <v>560756300.07000005</v>
      </c>
      <c r="G24" s="12">
        <f t="shared" si="1"/>
        <v>1391875893.9299998</v>
      </c>
      <c r="H24" s="12">
        <f t="shared" si="2"/>
        <v>2034021870.04</v>
      </c>
      <c r="I24" s="12">
        <f t="shared" si="3"/>
        <v>600677599.48999989</v>
      </c>
      <c r="J24" s="12">
        <f t="shared" si="4"/>
        <v>28.717968585844183</v>
      </c>
      <c r="K24" s="13">
        <f t="shared" si="5"/>
        <v>21.610953357381913</v>
      </c>
      <c r="L24" s="13">
        <f t="shared" si="6"/>
        <v>48.2813787579679</v>
      </c>
    </row>
    <row r="25" ht="17.25">
      <c r="A25" s="9" t="s">
        <v>54</v>
      </c>
      <c r="B25" s="10" t="s">
        <v>55</v>
      </c>
      <c r="C25" s="11">
        <v>437234648</v>
      </c>
      <c r="D25" s="11">
        <v>574845368</v>
      </c>
      <c r="E25" s="11">
        <v>243137410</v>
      </c>
      <c r="F25" s="11">
        <v>199655961.47</v>
      </c>
      <c r="G25" s="12">
        <f t="shared" si="1"/>
        <v>237578686.53</v>
      </c>
      <c r="H25" s="12">
        <f t="shared" si="2"/>
        <v>375189406.52999997</v>
      </c>
      <c r="I25" s="12">
        <f t="shared" si="3"/>
        <v>43481448.530000001</v>
      </c>
      <c r="J25" s="12">
        <f t="shared" si="4"/>
        <v>45.663344015225441</v>
      </c>
      <c r="K25" s="13">
        <f t="shared" si="5"/>
        <v>34.732116249739008</v>
      </c>
      <c r="L25" s="13">
        <f t="shared" si="6"/>
        <v>82.116512415757001</v>
      </c>
    </row>
    <row r="26" ht="17.25">
      <c r="A26" s="9" t="s">
        <v>56</v>
      </c>
      <c r="B26" s="10" t="s">
        <v>57</v>
      </c>
      <c r="C26" s="11">
        <v>777887426</v>
      </c>
      <c r="D26" s="11">
        <v>1024953659.11</v>
      </c>
      <c r="E26" s="11">
        <v>463999603.56</v>
      </c>
      <c r="F26" s="11">
        <v>51548601.950000003</v>
      </c>
      <c r="G26" s="12">
        <f t="shared" si="1"/>
        <v>726338824.04999995</v>
      </c>
      <c r="H26" s="12">
        <f t="shared" si="2"/>
        <v>973405057.15999997</v>
      </c>
      <c r="I26" s="12">
        <f t="shared" si="3"/>
        <v>412451001.61000001</v>
      </c>
      <c r="J26" s="12">
        <f t="shared" si="4"/>
        <v>6.6267431799315393</v>
      </c>
      <c r="K26" s="13">
        <f t="shared" si="5"/>
        <v>5.0293592780342182</v>
      </c>
      <c r="L26" s="13">
        <f t="shared" si="6"/>
        <v>11.10962198124685</v>
      </c>
    </row>
    <row r="27" ht="17.25">
      <c r="A27" s="9" t="s">
        <v>58</v>
      </c>
      <c r="B27" s="10" t="s">
        <v>59</v>
      </c>
      <c r="C27" s="11">
        <v>528907420</v>
      </c>
      <c r="D27" s="11">
        <v>782256481</v>
      </c>
      <c r="E27" s="11">
        <v>351731043</v>
      </c>
      <c r="F27" s="11">
        <v>225183262.94</v>
      </c>
      <c r="G27" s="12">
        <f t="shared" si="1"/>
        <v>303724157.06</v>
      </c>
      <c r="H27" s="12">
        <f t="shared" si="2"/>
        <v>557073218.05999994</v>
      </c>
      <c r="I27" s="12">
        <f t="shared" si="3"/>
        <v>126547780.06</v>
      </c>
      <c r="J27" s="12">
        <f t="shared" si="4"/>
        <v>42.575175621472653</v>
      </c>
      <c r="K27" s="13">
        <f t="shared" si="5"/>
        <v>28.786372297246587</v>
      </c>
      <c r="L27" s="13">
        <f t="shared" si="6"/>
        <v>64.021435531921483</v>
      </c>
    </row>
    <row r="28" ht="34.5">
      <c r="A28" s="9" t="s">
        <v>60</v>
      </c>
      <c r="B28" s="10" t="s">
        <v>61</v>
      </c>
      <c r="C28" s="11">
        <v>208602700</v>
      </c>
      <c r="D28" s="11">
        <v>212722662</v>
      </c>
      <c r="E28" s="11">
        <v>102565843</v>
      </c>
      <c r="F28" s="11">
        <v>84368473.709999993</v>
      </c>
      <c r="G28" s="12">
        <f t="shared" si="1"/>
        <v>124234226.29000001</v>
      </c>
      <c r="H28" s="12">
        <f t="shared" si="2"/>
        <v>128354188.29000001</v>
      </c>
      <c r="I28" s="12">
        <f t="shared" si="3"/>
        <v>18197369.290000007</v>
      </c>
      <c r="J28" s="12">
        <f t="shared" si="4"/>
        <v>40.444574164188666</v>
      </c>
      <c r="K28" s="13">
        <f t="shared" si="5"/>
        <v>39.66125325659943</v>
      </c>
      <c r="L28" s="13">
        <f t="shared" si="6"/>
        <v>82.257866012957152</v>
      </c>
    </row>
    <row r="29" ht="17.25">
      <c r="A29" s="9" t="s">
        <v>62</v>
      </c>
      <c r="B29" s="10" t="s">
        <v>63</v>
      </c>
      <c r="C29" s="11">
        <f>C30</f>
        <v>206700</v>
      </c>
      <c r="D29" s="11">
        <f t="shared" ref="D29:F29" si="9">D30</f>
        <v>2610322</v>
      </c>
      <c r="E29" s="11">
        <f t="shared" si="9"/>
        <v>59500</v>
      </c>
      <c r="F29" s="11">
        <f t="shared" si="9"/>
        <v>59500</v>
      </c>
      <c r="G29" s="12">
        <f t="shared" si="1"/>
        <v>147200</v>
      </c>
      <c r="H29" s="12">
        <f t="shared" si="2"/>
        <v>2550822</v>
      </c>
      <c r="I29" s="12">
        <f>E29-F29</f>
        <v>0</v>
      </c>
      <c r="J29" s="12">
        <f t="shared" si="4"/>
        <v>28.785679729075959</v>
      </c>
      <c r="K29" s="13">
        <f t="shared" si="5"/>
        <v>2.2794122717427197</v>
      </c>
      <c r="L29" s="13">
        <f>F29/E29*100</f>
        <v>100</v>
      </c>
    </row>
    <row r="30" ht="34.5">
      <c r="A30" s="9" t="s">
        <v>64</v>
      </c>
      <c r="B30" s="10" t="s">
        <v>65</v>
      </c>
      <c r="C30" s="11">
        <v>206700</v>
      </c>
      <c r="D30" s="11">
        <v>2610322</v>
      </c>
      <c r="E30" s="11">
        <v>59500</v>
      </c>
      <c r="F30" s="11">
        <v>59500</v>
      </c>
      <c r="G30" s="12">
        <f t="shared" si="1"/>
        <v>147200</v>
      </c>
      <c r="H30" s="12">
        <f t="shared" si="2"/>
        <v>2550822</v>
      </c>
      <c r="I30" s="12">
        <f>E30-F30</f>
        <v>0</v>
      </c>
      <c r="J30" s="12">
        <f t="shared" si="4"/>
        <v>28.785679729075959</v>
      </c>
      <c r="K30" s="13">
        <f t="shared" si="5"/>
        <v>2.2794122717427197</v>
      </c>
      <c r="L30" s="13">
        <f>F30/E30*100</f>
        <v>100</v>
      </c>
    </row>
    <row r="31" ht="17.25">
      <c r="A31" s="9" t="s">
        <v>66</v>
      </c>
      <c r="B31" s="10" t="s">
        <v>67</v>
      </c>
      <c r="C31" s="11">
        <f>SUM(C32:C36)</f>
        <v>7011998635</v>
      </c>
      <c r="D31" s="11">
        <f t="shared" ref="D31:F31" si="10">SUM(D32:D36)</f>
        <v>7273581931</v>
      </c>
      <c r="E31" s="11">
        <f t="shared" si="10"/>
        <v>3844898369.9599996</v>
      </c>
      <c r="F31" s="11">
        <f t="shared" si="10"/>
        <v>3370113724.3699999</v>
      </c>
      <c r="G31" s="12">
        <f t="shared" si="1"/>
        <v>3641884910.6300001</v>
      </c>
      <c r="H31" s="12">
        <f t="shared" si="2"/>
        <v>3903468206.6300001</v>
      </c>
      <c r="I31" s="12">
        <f t="shared" si="3"/>
        <v>474784645.58999968</v>
      </c>
      <c r="J31" s="12">
        <f t="shared" si="4"/>
        <v>48.062098979145048</v>
      </c>
      <c r="K31" s="13">
        <f t="shared" si="5"/>
        <v>46.333618791129275</v>
      </c>
      <c r="L31" s="13">
        <f t="shared" si="6"/>
        <v>87.65156839256224</v>
      </c>
    </row>
    <row r="32" ht="17.25">
      <c r="A32" s="9" t="s">
        <v>68</v>
      </c>
      <c r="B32" s="10" t="s">
        <v>69</v>
      </c>
      <c r="C32" s="11">
        <v>2154484564</v>
      </c>
      <c r="D32" s="11">
        <v>2271969226</v>
      </c>
      <c r="E32" s="11">
        <v>1065958829.74</v>
      </c>
      <c r="F32" s="11">
        <v>880817715.02999997</v>
      </c>
      <c r="G32" s="12">
        <f t="shared" si="1"/>
        <v>1273666848.97</v>
      </c>
      <c r="H32" s="12">
        <f t="shared" si="2"/>
        <v>1391151510.97</v>
      </c>
      <c r="I32" s="12">
        <f t="shared" si="3"/>
        <v>185141114.71000004</v>
      </c>
      <c r="J32" s="12">
        <f t="shared" si="4"/>
        <v>40.882990286766336</v>
      </c>
      <c r="K32" s="13">
        <f t="shared" si="5"/>
        <v>38.768910465427226</v>
      </c>
      <c r="L32" s="13">
        <f t="shared" si="6"/>
        <v>82.631494805933727</v>
      </c>
    </row>
    <row r="33" ht="17.25">
      <c r="A33" s="9" t="s">
        <v>70</v>
      </c>
      <c r="B33" s="10" t="s">
        <v>71</v>
      </c>
      <c r="C33" s="11">
        <v>3815624627</v>
      </c>
      <c r="D33" s="11">
        <v>3981945671</v>
      </c>
      <c r="E33" s="11">
        <v>2282267477.25</v>
      </c>
      <c r="F33" s="11">
        <v>2070560630.74</v>
      </c>
      <c r="G33" s="12">
        <f t="shared" si="1"/>
        <v>1745063996.26</v>
      </c>
      <c r="H33" s="12">
        <f t="shared" si="2"/>
        <v>1911385040.26</v>
      </c>
      <c r="I33" s="12">
        <f t="shared" si="3"/>
        <v>211706846.50999999</v>
      </c>
      <c r="J33" s="12">
        <f t="shared" si="4"/>
        <v>54.265312580497714</v>
      </c>
      <c r="K33" s="13">
        <f t="shared" si="5"/>
        <v>51.998716251194175</v>
      </c>
      <c r="L33" s="13">
        <f t="shared" si="6"/>
        <v>90.723837209252338</v>
      </c>
    </row>
    <row r="34" ht="17.25">
      <c r="A34" s="9" t="s">
        <v>72</v>
      </c>
      <c r="B34" s="10" t="s">
        <v>73</v>
      </c>
      <c r="C34" s="11">
        <v>675969240</v>
      </c>
      <c r="D34" s="11">
        <v>647018792</v>
      </c>
      <c r="E34" s="11">
        <v>335640816.96999997</v>
      </c>
      <c r="F34" s="11">
        <v>279321163.16999996</v>
      </c>
      <c r="G34" s="12">
        <f t="shared" si="1"/>
        <v>396648076.83000004</v>
      </c>
      <c r="H34" s="12">
        <f t="shared" si="2"/>
        <v>367697628.83000004</v>
      </c>
      <c r="I34" s="12">
        <f t="shared" si="3"/>
        <v>56319653.800000012</v>
      </c>
      <c r="J34" s="12">
        <f t="shared" si="4"/>
        <v>41.321578947882301</v>
      </c>
      <c r="K34" s="13">
        <f t="shared" si="5"/>
        <v>43.170486950864316</v>
      </c>
      <c r="L34" s="13">
        <f t="shared" si="6"/>
        <v>83.220260781025942</v>
      </c>
    </row>
    <row r="35" ht="17.25">
      <c r="A35" s="9" t="s">
        <v>74</v>
      </c>
      <c r="B35" s="10" t="s">
        <v>75</v>
      </c>
      <c r="C35" s="11">
        <v>92048800</v>
      </c>
      <c r="D35" s="11">
        <v>97147090</v>
      </c>
      <c r="E35" s="11">
        <v>43726119</v>
      </c>
      <c r="F35" s="11">
        <v>37117450.189999998</v>
      </c>
      <c r="G35" s="12">
        <f t="shared" si="1"/>
        <v>54931349.810000002</v>
      </c>
      <c r="H35" s="12">
        <f t="shared" si="2"/>
        <v>60029639.810000002</v>
      </c>
      <c r="I35" s="12">
        <f t="shared" si="3"/>
        <v>6608668.8100000024</v>
      </c>
      <c r="J35" s="12">
        <f t="shared" si="4"/>
        <v>40.323665479615158</v>
      </c>
      <c r="K35" s="13">
        <f t="shared" si="5"/>
        <v>38.207475066932005</v>
      </c>
      <c r="L35" s="13">
        <f t="shared" si="6"/>
        <v>84.886221413796164</v>
      </c>
    </row>
    <row r="36" ht="17.25">
      <c r="A36" s="9" t="s">
        <v>76</v>
      </c>
      <c r="B36" s="10" t="s">
        <v>77</v>
      </c>
      <c r="C36" s="11">
        <v>273871404</v>
      </c>
      <c r="D36" s="11">
        <v>275501152</v>
      </c>
      <c r="E36" s="11">
        <v>117305127</v>
      </c>
      <c r="F36" s="11">
        <v>102296765.23999999</v>
      </c>
      <c r="G36" s="12">
        <f t="shared" si="1"/>
        <v>171574638.75999999</v>
      </c>
      <c r="H36" s="12">
        <f t="shared" si="2"/>
        <v>173204386.75999999</v>
      </c>
      <c r="I36" s="12">
        <f t="shared" si="3"/>
        <v>15008361.760000005</v>
      </c>
      <c r="J36" s="12">
        <f t="shared" si="4"/>
        <v>37.352116265486409</v>
      </c>
      <c r="K36" s="13">
        <f t="shared" si="5"/>
        <v>37.131156983329056</v>
      </c>
      <c r="L36" s="13">
        <f t="shared" si="6"/>
        <v>87.205706908275189</v>
      </c>
    </row>
    <row r="37" ht="17.25">
      <c r="A37" s="9" t="s">
        <v>78</v>
      </c>
      <c r="B37" s="10" t="s">
        <v>79</v>
      </c>
      <c r="C37" s="11">
        <f>SUM(C38:C39)</f>
        <v>707280331</v>
      </c>
      <c r="D37" s="11">
        <f t="shared" ref="D37:F37" si="11">SUM(D38:D39)</f>
        <v>729148805</v>
      </c>
      <c r="E37" s="11">
        <f t="shared" si="11"/>
        <v>354267344.06999999</v>
      </c>
      <c r="F37" s="11">
        <f t="shared" si="11"/>
        <v>306315044.78999996</v>
      </c>
      <c r="G37" s="12">
        <f t="shared" si="1"/>
        <v>400965286.21000004</v>
      </c>
      <c r="H37" s="12">
        <f t="shared" si="2"/>
        <v>422833760.21000004</v>
      </c>
      <c r="I37" s="12">
        <f t="shared" si="3"/>
        <v>47952299.280000031</v>
      </c>
      <c r="J37" s="12">
        <f t="shared" si="4"/>
        <v>43.308859495203464</v>
      </c>
      <c r="K37" s="13">
        <f t="shared" si="5"/>
        <v>42.009949504065901</v>
      </c>
      <c r="L37" s="13">
        <f t="shared" si="6"/>
        <v>86.464374974814191</v>
      </c>
    </row>
    <row r="38" ht="17.25">
      <c r="A38" s="9" t="s">
        <v>80</v>
      </c>
      <c r="B38" s="10" t="s">
        <v>81</v>
      </c>
      <c r="C38" s="11">
        <v>664247861</v>
      </c>
      <c r="D38" s="11">
        <v>688522933</v>
      </c>
      <c r="E38" s="11">
        <v>333952739.50999999</v>
      </c>
      <c r="F38" s="11">
        <v>288144514.75999999</v>
      </c>
      <c r="G38" s="12">
        <f t="shared" si="1"/>
        <v>376103346.24000001</v>
      </c>
      <c r="H38" s="12">
        <f t="shared" si="2"/>
        <v>400378418.24000001</v>
      </c>
      <c r="I38" s="12">
        <f t="shared" si="3"/>
        <v>45808224.75</v>
      </c>
      <c r="J38" s="12">
        <f t="shared" si="4"/>
        <v>43.379065508198906</v>
      </c>
      <c r="K38" s="13">
        <f t="shared" si="5"/>
        <v>41.849661202207187</v>
      </c>
      <c r="L38" s="13">
        <f t="shared" si="6"/>
        <v>86.283021718218805</v>
      </c>
    </row>
    <row r="39" ht="34.5">
      <c r="A39" s="9" t="s">
        <v>82</v>
      </c>
      <c r="B39" s="10" t="s">
        <v>83</v>
      </c>
      <c r="C39" s="11">
        <v>43032470</v>
      </c>
      <c r="D39" s="11">
        <v>40625872</v>
      </c>
      <c r="E39" s="11">
        <v>20314604.559999999</v>
      </c>
      <c r="F39" s="11">
        <v>18170530.030000001</v>
      </c>
      <c r="G39" s="12">
        <f t="shared" si="1"/>
        <v>24861939.969999999</v>
      </c>
      <c r="H39" s="12">
        <f t="shared" si="2"/>
        <v>22455341.969999999</v>
      </c>
      <c r="I39" s="12">
        <f t="shared" si="3"/>
        <v>2144074.5299999975</v>
      </c>
      <c r="J39" s="12">
        <f t="shared" si="4"/>
        <v>42.225161674428634</v>
      </c>
      <c r="K39" s="13">
        <f t="shared" si="5"/>
        <v>44.726498498296849</v>
      </c>
      <c r="L39" s="13">
        <f t="shared" si="6"/>
        <v>89.445649686818228</v>
      </c>
    </row>
    <row r="40" ht="17.25">
      <c r="A40" s="9" t="s">
        <v>84</v>
      </c>
      <c r="B40" s="10" t="s">
        <v>85</v>
      </c>
      <c r="C40" s="11">
        <f>C41</f>
        <v>7566800</v>
      </c>
      <c r="D40" s="11">
        <f t="shared" ref="D40:F40" si="12">D41</f>
        <v>7566800</v>
      </c>
      <c r="E40" s="11">
        <f t="shared" si="12"/>
        <v>1000000</v>
      </c>
      <c r="F40" s="11">
        <f t="shared" si="12"/>
        <v>0</v>
      </c>
      <c r="G40" s="12">
        <f t="shared" si="1"/>
        <v>7566800</v>
      </c>
      <c r="H40" s="12">
        <f t="shared" si="2"/>
        <v>7566800</v>
      </c>
      <c r="I40" s="12">
        <f>E40-F40</f>
        <v>1000000</v>
      </c>
      <c r="J40" s="12">
        <f t="shared" si="4"/>
        <v>0</v>
      </c>
      <c r="K40" s="13">
        <f t="shared" si="5"/>
        <v>0</v>
      </c>
      <c r="L40" s="13">
        <f>F40/E40*100</f>
        <v>0</v>
      </c>
    </row>
    <row r="41" ht="17.25">
      <c r="A41" s="9" t="s">
        <v>86</v>
      </c>
      <c r="B41" s="10" t="s">
        <v>87</v>
      </c>
      <c r="C41" s="11">
        <v>7566800</v>
      </c>
      <c r="D41" s="11">
        <v>7566800</v>
      </c>
      <c r="E41" s="11">
        <v>1000000</v>
      </c>
      <c r="F41" s="11">
        <v>0</v>
      </c>
      <c r="G41" s="12">
        <f t="shared" si="1"/>
        <v>7566800</v>
      </c>
      <c r="H41" s="12">
        <f t="shared" si="2"/>
        <v>7566800</v>
      </c>
      <c r="I41" s="12">
        <f>E41-F41</f>
        <v>1000000</v>
      </c>
      <c r="J41" s="12">
        <f t="shared" si="4"/>
        <v>0</v>
      </c>
      <c r="K41" s="13">
        <f t="shared" si="5"/>
        <v>0</v>
      </c>
      <c r="L41" s="13">
        <f>F41/E41*100</f>
        <v>0</v>
      </c>
    </row>
    <row r="42" ht="17.25">
      <c r="A42" s="9" t="s">
        <v>88</v>
      </c>
      <c r="B42" s="10" t="s">
        <v>89</v>
      </c>
      <c r="C42" s="11">
        <f>SUM(C43:C45)</f>
        <v>186450600</v>
      </c>
      <c r="D42" s="11">
        <f>SUM(D43:D45)</f>
        <v>188274167</v>
      </c>
      <c r="E42" s="11">
        <f>SUM(E43:E45)</f>
        <v>106148238</v>
      </c>
      <c r="F42" s="11">
        <f>SUM(F43:F45)</f>
        <v>85419577.210000008</v>
      </c>
      <c r="G42" s="12">
        <f t="shared" si="1"/>
        <v>101031022.78999999</v>
      </c>
      <c r="H42" s="12">
        <f t="shared" si="2"/>
        <v>102854589.78999999</v>
      </c>
      <c r="I42" s="12">
        <f t="shared" si="3"/>
        <v>20728660.789999992</v>
      </c>
      <c r="J42" s="12">
        <f t="shared" si="4"/>
        <v>45.813516936925922</v>
      </c>
      <c r="K42" s="13">
        <f t="shared" si="5"/>
        <v>45.369780980095911</v>
      </c>
      <c r="L42" s="13">
        <f t="shared" si="6"/>
        <v>80.471969030705921</v>
      </c>
    </row>
    <row r="43" ht="17.25">
      <c r="A43" s="9" t="s">
        <v>90</v>
      </c>
      <c r="B43" s="10" t="s">
        <v>91</v>
      </c>
      <c r="C43" s="11">
        <v>27269500</v>
      </c>
      <c r="D43" s="11">
        <v>27269500</v>
      </c>
      <c r="E43" s="11">
        <v>13718900</v>
      </c>
      <c r="F43" s="11">
        <v>11890145.98</v>
      </c>
      <c r="G43" s="12">
        <f t="shared" si="1"/>
        <v>15379354.02</v>
      </c>
      <c r="H43" s="12">
        <f t="shared" si="2"/>
        <v>15379354.02</v>
      </c>
      <c r="I43" s="12">
        <f t="shared" si="3"/>
        <v>1828754.0199999996</v>
      </c>
      <c r="J43" s="12">
        <f t="shared" si="4"/>
        <v>43.602361539448836</v>
      </c>
      <c r="K43" s="13">
        <f t="shared" si="5"/>
        <v>43.602361539448836</v>
      </c>
      <c r="L43" s="13">
        <f t="shared" si="6"/>
        <v>86.66982032087121</v>
      </c>
    </row>
    <row r="44" ht="17.25">
      <c r="A44" s="9" t="s">
        <v>92</v>
      </c>
      <c r="B44" s="10" t="s">
        <v>93</v>
      </c>
      <c r="C44" s="11">
        <v>86693100</v>
      </c>
      <c r="D44" s="11">
        <v>86693100</v>
      </c>
      <c r="E44" s="11">
        <v>52253708</v>
      </c>
      <c r="F44" s="11">
        <v>34009580</v>
      </c>
      <c r="G44" s="12">
        <f t="shared" si="1"/>
        <v>52683520</v>
      </c>
      <c r="H44" s="12">
        <f t="shared" si="2"/>
        <v>52683520</v>
      </c>
      <c r="I44" s="12">
        <f t="shared" si="3"/>
        <v>18244128</v>
      </c>
      <c r="J44" s="12">
        <f t="shared" si="4"/>
        <v>39.229857970242158</v>
      </c>
      <c r="K44" s="13">
        <f t="shared" si="5"/>
        <v>39.229857970242158</v>
      </c>
      <c r="L44" s="13">
        <f t="shared" si="6"/>
        <v>65.085486373522045</v>
      </c>
    </row>
    <row r="45" ht="17.25">
      <c r="A45" s="9" t="s">
        <v>94</v>
      </c>
      <c r="B45" s="10" t="s">
        <v>95</v>
      </c>
      <c r="C45" s="11">
        <v>72488000</v>
      </c>
      <c r="D45" s="11">
        <v>74311567</v>
      </c>
      <c r="E45" s="11">
        <v>40175630</v>
      </c>
      <c r="F45" s="11">
        <v>39519851.229999997</v>
      </c>
      <c r="G45" s="12">
        <f t="shared" si="1"/>
        <v>32968148.770000003</v>
      </c>
      <c r="H45" s="12">
        <f t="shared" si="2"/>
        <v>34791715.770000003</v>
      </c>
      <c r="I45" s="12">
        <f t="shared" si="3"/>
        <v>655778.77000000328</v>
      </c>
      <c r="J45" s="12">
        <f t="shared" si="4"/>
        <v>54.519163489129227</v>
      </c>
      <c r="K45" s="13">
        <f t="shared" si="5"/>
        <v>53.181291722727366</v>
      </c>
      <c r="L45" s="13">
        <f t="shared" si="6"/>
        <v>98.367720008373226</v>
      </c>
    </row>
    <row r="46" ht="17.25">
      <c r="A46" s="9" t="s">
        <v>96</v>
      </c>
      <c r="B46" s="10" t="s">
        <v>97</v>
      </c>
      <c r="C46" s="11">
        <f>SUM(C47:C50)</f>
        <v>2550564317</v>
      </c>
      <c r="D46" s="11">
        <f t="shared" ref="D46:I46" si="13">SUM(D47:D50)</f>
        <v>3300152303</v>
      </c>
      <c r="E46" s="11">
        <f t="shared" si="13"/>
        <v>904507518.27999997</v>
      </c>
      <c r="F46" s="11">
        <f t="shared" si="13"/>
        <v>812023170.00999987</v>
      </c>
      <c r="G46" s="11">
        <f t="shared" si="13"/>
        <v>1738541146.99</v>
      </c>
      <c r="H46" s="11">
        <f t="shared" si="13"/>
        <v>2488129132.9900002</v>
      </c>
      <c r="I46" s="11">
        <f t="shared" si="13"/>
        <v>92484348.270000026</v>
      </c>
      <c r="J46" s="12">
        <f t="shared" si="4"/>
        <v>31.837000329601956</v>
      </c>
      <c r="K46" s="13">
        <f t="shared" si="5"/>
        <v>24.605627118234242</v>
      </c>
      <c r="L46" s="13">
        <f t="shared" si="6"/>
        <v>89.775170863602412</v>
      </c>
    </row>
    <row r="47" ht="17.25">
      <c r="A47" s="9" t="s">
        <v>98</v>
      </c>
      <c r="B47" s="10" t="s">
        <v>99</v>
      </c>
      <c r="C47" s="11">
        <v>276571032</v>
      </c>
      <c r="D47" s="11">
        <v>291715927</v>
      </c>
      <c r="E47" s="11">
        <v>150605657</v>
      </c>
      <c r="F47" s="11">
        <v>126588647.02</v>
      </c>
      <c r="G47" s="12">
        <f t="shared" si="1"/>
        <v>149982384.98000002</v>
      </c>
      <c r="H47" s="12">
        <f t="shared" si="2"/>
        <v>165127279.98000002</v>
      </c>
      <c r="I47" s="12">
        <f t="shared" si="3"/>
        <v>24017009.980000004</v>
      </c>
      <c r="J47" s="12">
        <f t="shared" si="4"/>
        <v>45.770754118601978</v>
      </c>
      <c r="K47" s="13">
        <f t="shared" si="5"/>
        <v>43.394492827949023</v>
      </c>
      <c r="L47" s="13">
        <f t="shared" si="6"/>
        <v>84.053049229087051</v>
      </c>
    </row>
    <row r="48" ht="17.25">
      <c r="A48" s="9" t="s">
        <v>100</v>
      </c>
      <c r="B48" s="10" t="s">
        <v>101</v>
      </c>
      <c r="C48" s="11">
        <v>1599081400</v>
      </c>
      <c r="D48" s="11">
        <v>2318103572</v>
      </c>
      <c r="E48" s="11">
        <v>386973900</v>
      </c>
      <c r="F48" s="11">
        <v>348917256.65999997</v>
      </c>
      <c r="G48" s="12">
        <f t="shared" si="1"/>
        <v>1250164143.3400002</v>
      </c>
      <c r="H48" s="12">
        <f t="shared" si="2"/>
        <v>1969186315.3400002</v>
      </c>
      <c r="I48" s="12">
        <f t="shared" si="3"/>
        <v>38056643.340000033</v>
      </c>
      <c r="J48" s="12">
        <f t="shared" si="4"/>
        <v>21.819855865999067</v>
      </c>
      <c r="K48" s="13">
        <f t="shared" si="5"/>
        <v>15.051840688850806</v>
      </c>
      <c r="L48" s="13">
        <f t="shared" si="6"/>
        <v>90.165578779344031</v>
      </c>
    </row>
    <row r="49" ht="17.25">
      <c r="A49" s="9" t="s">
        <v>102</v>
      </c>
      <c r="B49" s="10" t="s">
        <v>103</v>
      </c>
      <c r="C49" s="11">
        <v>646000885</v>
      </c>
      <c r="D49" s="11">
        <v>661421804</v>
      </c>
      <c r="E49" s="11">
        <v>353072646.27999997</v>
      </c>
      <c r="F49" s="11">
        <v>330777064.19999999</v>
      </c>
      <c r="G49" s="12">
        <f>C49-F49</f>
        <v>315223820.80000001</v>
      </c>
      <c r="H49" s="12">
        <f>D49-F49</f>
        <v>330644739.80000001</v>
      </c>
      <c r="I49" s="12">
        <f>E49-F49</f>
        <v>22295582.079999983</v>
      </c>
      <c r="J49" s="12">
        <f>F49/C49*100</f>
        <v>51.203809759486631</v>
      </c>
      <c r="K49" s="13">
        <f>F49/D49*100</f>
        <v>50.010003026752351</v>
      </c>
      <c r="L49" s="13">
        <f>F49/E49*100</f>
        <v>93.685270633421212</v>
      </c>
    </row>
    <row r="50" ht="34.5">
      <c r="A50" s="9" t="s">
        <v>104</v>
      </c>
      <c r="B50" s="10" t="s">
        <v>105</v>
      </c>
      <c r="C50" s="11">
        <v>28911000</v>
      </c>
      <c r="D50" s="11">
        <v>28911000</v>
      </c>
      <c r="E50" s="11">
        <v>13855315</v>
      </c>
      <c r="F50" s="11">
        <v>5740202.1299999999</v>
      </c>
      <c r="G50" s="12">
        <f t="shared" si="1"/>
        <v>23170797.870000001</v>
      </c>
      <c r="H50" s="12">
        <f t="shared" si="2"/>
        <v>23170797.870000001</v>
      </c>
      <c r="I50" s="12">
        <f t="shared" si="3"/>
        <v>8115112.8700000001</v>
      </c>
      <c r="J50" s="12">
        <f t="shared" si="4"/>
        <v>19.854733942098164</v>
      </c>
      <c r="K50" s="13">
        <f t="shared" si="5"/>
        <v>19.854733942098164</v>
      </c>
      <c r="L50" s="13">
        <f t="shared" si="6"/>
        <v>41.429603946211252</v>
      </c>
    </row>
    <row r="51" ht="17.25">
      <c r="A51" s="9" t="s">
        <v>106</v>
      </c>
      <c r="B51" s="10" t="s">
        <v>107</v>
      </c>
      <c r="C51" s="11">
        <f>SUM(C52:C53)</f>
        <v>59772200</v>
      </c>
      <c r="D51" s="11">
        <f t="shared" ref="D51:F51" si="14">SUM(D52:D53)</f>
        <v>65141950</v>
      </c>
      <c r="E51" s="11">
        <f t="shared" si="14"/>
        <v>26686431</v>
      </c>
      <c r="F51" s="11">
        <f t="shared" si="14"/>
        <v>26080584.890000001</v>
      </c>
      <c r="G51" s="12">
        <f t="shared" si="1"/>
        <v>33691615.109999999</v>
      </c>
      <c r="H51" s="12">
        <f t="shared" si="2"/>
        <v>39061365.109999999</v>
      </c>
      <c r="I51" s="12">
        <f t="shared" si="3"/>
        <v>605846.1099999994</v>
      </c>
      <c r="J51" s="12">
        <f t="shared" si="4"/>
        <v>43.633302588828919</v>
      </c>
      <c r="K51" s="13">
        <f t="shared" si="5"/>
        <v>40.036543103176989</v>
      </c>
      <c r="L51" s="13">
        <f t="shared" si="6"/>
        <v>97.72975970447304</v>
      </c>
    </row>
    <row r="52" ht="17.25">
      <c r="A52" s="9" t="s">
        <v>108</v>
      </c>
      <c r="B52" s="10" t="s">
        <v>109</v>
      </c>
      <c r="C52" s="11">
        <v>35817700</v>
      </c>
      <c r="D52" s="11">
        <v>41187450</v>
      </c>
      <c r="E52" s="11">
        <v>15659140</v>
      </c>
      <c r="F52" s="11">
        <v>15245745.359999999</v>
      </c>
      <c r="G52" s="12">
        <f t="shared" si="1"/>
        <v>20571954.640000001</v>
      </c>
      <c r="H52" s="12">
        <f t="shared" si="2"/>
        <v>25941704.640000001</v>
      </c>
      <c r="I52" s="12">
        <f t="shared" si="3"/>
        <v>413394.6400000006</v>
      </c>
      <c r="J52" s="12">
        <f t="shared" si="4"/>
        <v>42.564836268102077</v>
      </c>
      <c r="K52" s="13">
        <f t="shared" si="5"/>
        <v>37.01551166678199</v>
      </c>
      <c r="L52" s="13">
        <f t="shared" si="6"/>
        <v>97.360042505527119</v>
      </c>
    </row>
    <row r="53" ht="17.25">
      <c r="A53" s="9" t="s">
        <v>110</v>
      </c>
      <c r="B53" s="10" t="s">
        <v>111</v>
      </c>
      <c r="C53" s="11">
        <v>23954500</v>
      </c>
      <c r="D53" s="11">
        <v>23954500</v>
      </c>
      <c r="E53" s="11">
        <v>11027291</v>
      </c>
      <c r="F53" s="11">
        <v>10834839.529999999</v>
      </c>
      <c r="G53" s="12">
        <f t="shared" si="1"/>
        <v>13119660.470000001</v>
      </c>
      <c r="H53" s="12">
        <f t="shared" si="2"/>
        <v>13119660.470000001</v>
      </c>
      <c r="I53" s="12">
        <f t="shared" si="3"/>
        <v>192451.47000000067</v>
      </c>
      <c r="J53" s="12">
        <f t="shared" si="4"/>
        <v>45.230914984658412</v>
      </c>
      <c r="K53" s="13">
        <f t="shared" si="5"/>
        <v>45.230914984658412</v>
      </c>
      <c r="L53" s="13">
        <f t="shared" si="6"/>
        <v>98.254771094732135</v>
      </c>
    </row>
    <row r="54" ht="12.75" customHeight="1">
      <c r="A54" s="14"/>
      <c r="B54" s="15"/>
      <c r="C54" s="16"/>
      <c r="D54" s="16"/>
      <c r="E54" s="16"/>
      <c r="F54" s="16"/>
      <c r="G54" s="17"/>
      <c r="H54" s="17"/>
      <c r="I54" s="17"/>
      <c r="J54" s="17"/>
      <c r="K54" s="18"/>
      <c r="L54" s="18"/>
    </row>
    <row r="55">
      <c r="A55" s="19" t="s">
        <v>112</v>
      </c>
    </row>
    <row r="56">
      <c r="A56" s="19" t="s">
        <v>113</v>
      </c>
    </row>
    <row r="58">
      <c r="D58" s="20"/>
      <c r="E58" s="20"/>
      <c r="F58" s="20"/>
    </row>
    <row r="60">
      <c r="A60" s="21"/>
    </row>
    <row r="61">
      <c r="A61" s="22"/>
    </row>
  </sheetData>
  <autoFilter ref="A4:II4"/>
  <mergeCells count="1">
    <mergeCell ref="A1:K1"/>
  </mergeCells>
  <hyperlinks>
    <hyperlink r:id="rId1" ref="A55"/>
    <hyperlink r:id="rId2" ref="A56"/>
  </hyperlinks>
  <printOptions headings="0" gridLines="0"/>
  <pageMargins left="1.181102362204725" right="0.39370078740157477" top="0.78740157480314954" bottom="0.78740157480314954" header="0.31496062992125984" footer="0.31496062992125984"/>
  <pageSetup paperSize="9" scale="70" fitToWidth="1" fitToHeight="2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>Grizli777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HalilovaLK</dc:creator>
  <cp:lastModifiedBy>TrusovaVA</cp:lastModifiedBy>
  <cp:revision>4</cp:revision>
  <dcterms:created xsi:type="dcterms:W3CDTF">2018-03-26T08:21:38Z</dcterms:created>
  <dcterms:modified xsi:type="dcterms:W3CDTF">2025-07-09T07:04:04Z</dcterms:modified>
</cp:coreProperties>
</file>