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80" windowWidth="19320" windowHeight="12525"/>
  </bookViews>
  <sheets>
    <sheet name="Лист1" sheetId="1" r:id="rId1"/>
  </sheets>
  <definedNames>
    <definedName name="_xlnm._FilterDatabase" localSheetId="0" hidden="1">Лист1!$A$3:$G$83</definedName>
    <definedName name="_xlnm.Print_Titles" localSheetId="0">Лист1!$4:$5</definedName>
  </definedNames>
  <calcPr calcId="125725"/>
</workbook>
</file>

<file path=xl/calcChain.xml><?xml version="1.0" encoding="utf-8"?>
<calcChain xmlns="http://schemas.openxmlformats.org/spreadsheetml/2006/main">
  <c r="G59" i="1"/>
  <c r="G64"/>
  <c r="F63"/>
  <c r="F64"/>
  <c r="F58"/>
  <c r="F6"/>
  <c r="F10"/>
  <c r="F9"/>
  <c r="F8"/>
  <c r="F7"/>
  <c r="G7"/>
  <c r="G8"/>
  <c r="G9"/>
  <c r="G10"/>
  <c r="F50" l="1"/>
  <c r="F51"/>
  <c r="F52"/>
  <c r="F53"/>
  <c r="F54"/>
  <c r="F44"/>
  <c r="F45"/>
  <c r="F46"/>
  <c r="F47"/>
  <c r="F48"/>
  <c r="F29"/>
  <c r="F30"/>
  <c r="F31"/>
  <c r="F32"/>
  <c r="F33"/>
  <c r="F34"/>
  <c r="F13"/>
  <c r="F14"/>
  <c r="F15"/>
  <c r="F16"/>
  <c r="F17"/>
  <c r="F18"/>
  <c r="F19"/>
  <c r="F20"/>
  <c r="F21"/>
  <c r="F24"/>
  <c r="F25"/>
  <c r="F26"/>
  <c r="D22"/>
  <c r="F72"/>
  <c r="G72"/>
  <c r="G17"/>
  <c r="D27"/>
  <c r="G27" s="1"/>
  <c r="C27"/>
  <c r="F82"/>
  <c r="F81" s="1"/>
  <c r="D81"/>
  <c r="C81"/>
  <c r="F71"/>
  <c r="F73"/>
  <c r="F74"/>
  <c r="F75"/>
  <c r="F76"/>
  <c r="F77"/>
  <c r="F78"/>
  <c r="F79"/>
  <c r="F80"/>
  <c r="F70"/>
  <c r="D69"/>
  <c r="C69"/>
  <c r="F60"/>
  <c r="F61"/>
  <c r="F62"/>
  <c r="F65"/>
  <c r="F66"/>
  <c r="F67"/>
  <c r="F68"/>
  <c r="F59"/>
  <c r="D58"/>
  <c r="C58"/>
  <c r="F57"/>
  <c r="F56"/>
  <c r="D55"/>
  <c r="C55"/>
  <c r="D49"/>
  <c r="C49"/>
  <c r="D43"/>
  <c r="C43"/>
  <c r="F36"/>
  <c r="F37"/>
  <c r="F38"/>
  <c r="F39"/>
  <c r="F40"/>
  <c r="F41"/>
  <c r="F42"/>
  <c r="D35"/>
  <c r="C35"/>
  <c r="F28"/>
  <c r="F23"/>
  <c r="F22" s="1"/>
  <c r="C22"/>
  <c r="F12"/>
  <c r="D11"/>
  <c r="C11"/>
  <c r="G11" s="1"/>
  <c r="D6"/>
  <c r="C6"/>
  <c r="C83" s="1"/>
  <c r="G38"/>
  <c r="G39"/>
  <c r="G40"/>
  <c r="G41"/>
  <c r="G42"/>
  <c r="G44"/>
  <c r="G45"/>
  <c r="G46"/>
  <c r="G47"/>
  <c r="G48"/>
  <c r="G49"/>
  <c r="G50"/>
  <c r="G51"/>
  <c r="G52"/>
  <c r="G53"/>
  <c r="G54"/>
  <c r="G55"/>
  <c r="G56"/>
  <c r="G57"/>
  <c r="G60"/>
  <c r="G61"/>
  <c r="G62"/>
  <c r="G65"/>
  <c r="G68"/>
  <c r="G69"/>
  <c r="G70"/>
  <c r="G71"/>
  <c r="G73"/>
  <c r="G74"/>
  <c r="G75"/>
  <c r="G76"/>
  <c r="G77"/>
  <c r="G78"/>
  <c r="G79"/>
  <c r="G81"/>
  <c r="G82"/>
  <c r="G12"/>
  <c r="G14"/>
  <c r="G15"/>
  <c r="G16"/>
  <c r="G18"/>
  <c r="G19"/>
  <c r="G20"/>
  <c r="G21"/>
  <c r="G22"/>
  <c r="G23"/>
  <c r="G24"/>
  <c r="G25"/>
  <c r="G28"/>
  <c r="G29"/>
  <c r="G30"/>
  <c r="G31"/>
  <c r="G32"/>
  <c r="G33"/>
  <c r="G34"/>
  <c r="G36"/>
  <c r="G37"/>
  <c r="G6"/>
  <c r="G58" l="1"/>
  <c r="G43"/>
  <c r="G35"/>
  <c r="D83"/>
  <c r="E11" s="1"/>
  <c r="F69"/>
  <c r="F55"/>
  <c r="F49"/>
  <c r="F43"/>
  <c r="F35"/>
  <c r="F27"/>
  <c r="F11"/>
  <c r="G83" l="1"/>
  <c r="E81"/>
  <c r="E79"/>
  <c r="E77"/>
  <c r="E75"/>
  <c r="E73"/>
  <c r="E71"/>
  <c r="E69"/>
  <c r="E67"/>
  <c r="E65"/>
  <c r="E63"/>
  <c r="E61"/>
  <c r="E59"/>
  <c r="E57"/>
  <c r="E55"/>
  <c r="E53"/>
  <c r="E51"/>
  <c r="E49"/>
  <c r="E47"/>
  <c r="E45"/>
  <c r="E43"/>
  <c r="E41"/>
  <c r="E39"/>
  <c r="E37"/>
  <c r="E35"/>
  <c r="E33"/>
  <c r="E31"/>
  <c r="E29"/>
  <c r="E25"/>
  <c r="E21"/>
  <c r="E19"/>
  <c r="E15"/>
  <c r="E7"/>
  <c r="E82"/>
  <c r="E80"/>
  <c r="E78"/>
  <c r="E76"/>
  <c r="E74"/>
  <c r="E72"/>
  <c r="E70"/>
  <c r="E68"/>
  <c r="E66"/>
  <c r="E64"/>
  <c r="E62"/>
  <c r="E60"/>
  <c r="E58"/>
  <c r="E56"/>
  <c r="E54"/>
  <c r="E52"/>
  <c r="E50"/>
  <c r="E48"/>
  <c r="E46"/>
  <c r="E44"/>
  <c r="E42"/>
  <c r="E40"/>
  <c r="E38"/>
  <c r="E36"/>
  <c r="E34"/>
  <c r="E32"/>
  <c r="E30"/>
  <c r="E28"/>
  <c r="E26"/>
  <c r="E24"/>
  <c r="E22"/>
  <c r="E20"/>
  <c r="E18"/>
  <c r="E16"/>
  <c r="E14"/>
  <c r="E12"/>
  <c r="E10"/>
  <c r="E8"/>
  <c r="E6"/>
  <c r="E27"/>
  <c r="E23"/>
  <c r="E17"/>
  <c r="E13"/>
  <c r="E9"/>
  <c r="F83"/>
  <c r="E83" l="1"/>
</calcChain>
</file>

<file path=xl/sharedStrings.xml><?xml version="1.0" encoding="utf-8"?>
<sst xmlns="http://schemas.openxmlformats.org/spreadsheetml/2006/main" count="156" uniqueCount="94">
  <si>
    <t>Подраздел</t>
  </si>
  <si>
    <t xml:space="preserve"> 2016 год (проект) </t>
  </si>
  <si>
    <t xml:space="preserve"> Наименование показателя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</si>
  <si>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</si>
  <si>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</si>
  <si>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</si>
  <si>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</si>
  <si>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</si>
  <si>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</si>
  <si>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</si>
  <si>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</si>
  <si>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</si>
  <si>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</si>
  <si>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</si>
  <si>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администрация города Нефтеюганска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</si>
  <si>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</si>
  <si>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</si>
  <si>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</si>
  <si>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</si>
  <si>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</si>
  <si>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</si>
  <si>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</si>
  <si>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</si>
  <si>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</si>
  <si>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</si>
  <si>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</si>
  <si>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</si>
  <si>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</si>
  <si>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</si>
  <si>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</si>
  <si>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</si>
  <si>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</si>
  <si>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</si>
  <si>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</si>
  <si>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Департамент имущественных и земельных отношений администрации города Нефтеюганска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</si>
  <si>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</si>
  <si>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</si>
  <si>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</si>
  <si>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</si>
  <si>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</si>
  <si>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</si>
  <si>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</si>
  <si>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</si>
  <si>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</si>
  <si>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</si>
  <si>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</si>
  <si>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</si>
  <si>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</si>
  <si>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</si>
  <si>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</si>
  <si>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</si>
  <si>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</si>
  <si>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</si>
  <si>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</si>
  <si>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Комитет культуры администрации города Нефтеюганска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</si>
  <si>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</si>
  <si>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</si>
  <si>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</si>
  <si>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</si>
  <si>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</si>
  <si>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</si>
  <si>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</si>
  <si>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</si>
  <si>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</si>
  <si>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</si>
  <si>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</si>
  <si>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Другие вопросы в области социальной политики</t>
  </si>
  <si>
    <t>1006</t>
  </si>
  <si>
    <t>Департамент градостроительства администрации города Нефтеюганска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</si>
  <si>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</si>
  <si>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</si>
  <si>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</si>
  <si>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</si>
  <si>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</si>
  <si>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</si>
  <si>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</si>
  <si>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</si>
  <si>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</si>
  <si>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</si>
  <si>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</si>
  <si>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Комитет записи актов гражданского состояния администрации города Нефтеюганска</t>
  </si>
  <si>
    <t>Органы юстиции</t>
  </si>
  <si>
    <t>0304</t>
  </si>
  <si>
    <t>РАСХОДЫ</t>
  </si>
  <si>
    <t xml:space="preserve"> 2015 год </t>
  </si>
  <si>
    <t>2015 год (проект)</t>
  </si>
  <si>
    <t>1301</t>
  </si>
  <si>
    <t>Обслуживание государственного внутреннего и муниципального долга</t>
  </si>
  <si>
    <t xml:space="preserve">Отклонение 2016 года от проекта 2015 года </t>
  </si>
  <si>
    <t xml:space="preserve">Сравнение проекта бюджета по расходам на 2016 год с проектом на 2015 год </t>
  </si>
  <si>
    <t>удельный вес в общем объёме расходов</t>
  </si>
  <si>
    <t xml:space="preserve"> 2016 год </t>
  </si>
  <si>
    <t xml:space="preserve"> Управление опеки и попечительства администрации города Нефтеюганска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</si>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</sst>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37">
    <xf numFmtId="0" fontId="0" fillId="0" borderId="0" xfId="0"/>
    <xf numFmtId="164" fontId="20" fillId="24" borderId="10" xfId="1" applyNumberFormat="1" applyFont="1" applyFill="1" applyBorder="1" applyAlignment="1">
      <alignment horizontal="center" vertical="center"/>
    </xf>
    <xf numFmtId="0" fontId="23" fillId="24" borderId="0" xfId="0" applyFont="1" applyFill="1"/>
    <xf numFmtId="164" fontId="22" fillId="24" borderId="10" xfId="1" applyNumberFormat="1" applyFont="1" applyFill="1" applyBorder="1" applyAlignment="1">
      <alignment horizontal="center" vertical="center" wrapText="1"/>
    </xf>
    <xf numFmtId="164" fontId="22" fillId="24" borderId="11" xfId="1" applyNumberFormat="1" applyFont="1" applyFill="1" applyBorder="1" applyAlignment="1">
      <alignment horizontal="center" vertical="center" wrapText="1"/>
    </xf>
    <xf numFmtId="3" fontId="22" fillId="24" borderId="11" xfId="1" applyNumberFormat="1" applyFont="1" applyFill="1" applyBorder="1" applyAlignment="1">
      <alignment horizontal="center" vertical="center" wrapText="1"/>
    </xf>
    <xf numFmtId="49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 wrapText="1"/>
    </xf>
    <xf numFmtId="3" fontId="27" fillId="24" borderId="10" xfId="1" applyNumberFormat="1" applyFont="1" applyFill="1" applyBorder="1" applyAlignment="1">
      <alignment horizontal="center" vertical="center" shrinkToFit="1"/>
    </xf>
    <xf numFmtId="164" fontId="25" fillId="24" borderId="10" xfId="1" applyNumberFormat="1" applyFont="1" applyFill="1" applyBorder="1" applyAlignment="1">
      <alignment horizontal="center" vertical="center"/>
    </xf>
    <xf numFmtId="0" fontId="28" fillId="24" borderId="0" xfId="0" applyFont="1" applyFill="1"/>
    <xf numFmtId="0" fontId="20" fillId="24" borderId="10" xfId="1" applyNumberFormat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3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/>
    </xf>
    <xf numFmtId="3" fontId="20" fillId="24" borderId="10" xfId="37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5" fillId="24" borderId="10" xfId="1" applyNumberFormat="1" applyFont="1" applyFill="1" applyBorder="1" applyAlignment="1">
      <alignment vertical="center" wrapText="1"/>
    </xf>
    <xf numFmtId="49" fontId="27" fillId="24" borderId="10" xfId="1" applyNumberFormat="1" applyFont="1" applyFill="1" applyBorder="1" applyAlignment="1">
      <alignment horizontal="left" vertical="top" wrapText="1"/>
    </xf>
    <xf numFmtId="0" fontId="25" fillId="24" borderId="10" xfId="1" applyFont="1" applyFill="1" applyBorder="1" applyAlignment="1">
      <alignment vertical="top" wrapText="1"/>
    </xf>
    <xf numFmtId="0" fontId="25" fillId="24" borderId="10" xfId="1" applyFont="1" applyFill="1" applyBorder="1" applyAlignment="1">
      <alignment horizontal="center" vertical="center"/>
    </xf>
    <xf numFmtId="3" fontId="29" fillId="24" borderId="10" xfId="1" applyNumberFormat="1" applyFont="1" applyFill="1" applyBorder="1" applyAlignment="1">
      <alignment horizontal="center" vertical="center" shrinkToFit="1"/>
    </xf>
    <xf numFmtId="164" fontId="22" fillId="24" borderId="13" xfId="1" applyNumberFormat="1" applyFont="1" applyFill="1" applyBorder="1" applyAlignment="1">
      <alignment horizontal="center" vertical="center" wrapText="1"/>
    </xf>
    <xf numFmtId="0" fontId="22" fillId="24" borderId="0" xfId="1" applyFont="1" applyFill="1" applyBorder="1" applyAlignment="1">
      <alignment horizontal="center" wrapText="1"/>
    </xf>
    <xf numFmtId="164" fontId="22" fillId="24" borderId="12" xfId="1" applyNumberFormat="1" applyFont="1" applyFill="1" applyBorder="1" applyAlignment="1">
      <alignment horizontal="center" vertical="center" wrapText="1"/>
    </xf>
    <xf numFmtId="0" fontId="30" fillId="24" borderId="0" xfId="0" applyFont="1" applyFill="1" applyAlignment="1"/>
    <xf numFmtId="3" fontId="25" fillId="24" borderId="10" xfId="1" applyNumberFormat="1" applyFont="1" applyFill="1" applyBorder="1" applyAlignment="1">
      <alignment horizontal="center" vertical="center"/>
    </xf>
    <xf numFmtId="164" fontId="22" fillId="24" borderId="13" xfId="1" applyNumberFormat="1" applyFont="1" applyFill="1" applyBorder="1" applyAlignment="1">
      <alignment horizontal="center" vertical="center" wrapText="1"/>
    </xf>
    <xf numFmtId="0" fontId="26" fillId="24" borderId="14" xfId="1" applyFont="1" applyFill="1" applyBorder="1" applyAlignment="1">
      <alignment horizontal="center" vertical="center" wrapText="1"/>
    </xf>
    <xf numFmtId="0" fontId="22" fillId="24" borderId="0" xfId="1" applyFont="1" applyFill="1" applyBorder="1" applyAlignment="1">
      <alignment horizontal="center" wrapText="1"/>
    </xf>
    <xf numFmtId="0" fontId="25" fillId="24" borderId="10" xfId="37" applyNumberFormat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0" fontId="0" fillId="24" borderId="14" xfId="0" applyFill="1" applyBorder="1" applyAlignment="1">
      <alignment horizontal="center" vertical="center" wrapText="1"/>
    </xf>
    <xf numFmtId="0" fontId="25" fillId="24" borderId="12" xfId="37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Приложения  734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3"/>
  <sheetViews>
    <sheetView tabSelected="1" view="pageBreakPreview" zoomScale="75" zoomScaleNormal="100" zoomScaleSheetLayoutView="75" workbookViewId="0">
      <selection activeCell="B71" sqref="B71"/>
    </sheetView>
  </sheetViews>
  <sheetFormatPr defaultColWidth="9.140625" defaultRowHeight="15.75"/>
  <cols>
    <col min="1" max="1" width="73.5703125" style="2" customWidth="1"/>
    <col min="2" max="2" width="12.5703125" style="2" customWidth="1"/>
    <col min="3" max="3" width="19.140625" style="2" bestFit="1" customWidth="1"/>
    <col min="4" max="4" width="19.42578125" style="2" customWidth="1"/>
    <col min="5" max="5" width="10.42578125" style="2" customWidth="1"/>
    <col min="6" max="6" width="15.42578125" style="2" customWidth="1"/>
    <col min="7" max="7" width="10.85546875" style="2" customWidth="1"/>
    <col min="8" max="8" width="9.140625" style="2" hidden="1" customWidth="1"/>
    <col min="9" max="16384" width="9.140625" style="2"/>
  </cols>
  <sheetData>
    <row r="1" spans="1:7">
      <c r="F1" s="27" t="s">
        <v>93</v>
      </c>
      <c r="G1" s="27"/>
    </row>
    <row r="2" spans="1:7">
      <c r="A2" s="31" t="s">
        <v>89</v>
      </c>
      <c r="B2" s="31"/>
      <c r="C2" s="31"/>
      <c r="D2" s="31"/>
      <c r="E2" s="31"/>
      <c r="F2" s="31"/>
      <c r="G2" s="31"/>
    </row>
    <row r="3" spans="1:7">
      <c r="A3" s="25"/>
      <c r="B3" s="25"/>
      <c r="C3" s="25"/>
      <c r="D3" s="25"/>
      <c r="E3" s="25"/>
      <c r="F3" s="25"/>
      <c r="G3" s="25"/>
    </row>
    <row r="4" spans="1:7" ht="36" customHeight="1">
      <c r="A4" s="35" t="s">
        <v>2</v>
      </c>
      <c r="B4" s="32" t="s">
        <v>0</v>
      </c>
      <c r="C4" s="24" t="s">
        <v>84</v>
      </c>
      <c r="D4" s="29" t="s">
        <v>91</v>
      </c>
      <c r="E4" s="34"/>
      <c r="F4" s="29" t="s">
        <v>88</v>
      </c>
      <c r="G4" s="30"/>
    </row>
    <row r="5" spans="1:7" ht="86.25" customHeight="1">
      <c r="A5" s="36"/>
      <c r="B5" s="33"/>
      <c r="C5" s="3" t="s">
        <v>85</v>
      </c>
      <c r="D5" s="26" t="s">
        <v>1</v>
      </c>
      <c r="E5" s="3" t="s">
        <v>90</v>
      </c>
      <c r="F5" s="4" t="s">
        <v>3</v>
      </c>
      <c r="G5" s="5" t="s">
        <v>4</v>
      </c>
    </row>
    <row r="6" spans="1:7" s="10" customFormat="1">
      <c r="A6" s="6" t="s">
        <v>5</v>
      </c>
      <c r="B6" s="7"/>
      <c r="C6" s="8">
        <f>SUM(C7:C10)</f>
        <v>70452000</v>
      </c>
      <c r="D6" s="8">
        <f>SUM(D7:D10)</f>
        <v>85915600</v>
      </c>
      <c r="E6" s="9">
        <f>D6/D83*100</f>
        <v>1.3941009756535738</v>
      </c>
      <c r="F6" s="8">
        <f>SUM(F7:F10)</f>
        <v>15463600</v>
      </c>
      <c r="G6" s="9">
        <f t="shared" ref="G6:G12" si="0">D6/C6*100</f>
        <v>121.94912848464203</v>
      </c>
    </row>
    <row r="7" spans="1:7" ht="31.5">
      <c r="A7" s="11" t="s">
        <v>6</v>
      </c>
      <c r="B7" s="12" t="s">
        <v>7</v>
      </c>
      <c r="C7" s="13">
        <v>4979400</v>
      </c>
      <c r="D7" s="15">
        <v>5184300</v>
      </c>
      <c r="E7" s="1">
        <f>D7/D83*100</f>
        <v>8.4122530577459997E-2</v>
      </c>
      <c r="F7" s="14">
        <f>D7-C7</f>
        <v>204900</v>
      </c>
      <c r="G7" s="1">
        <f>D7/C7*100</f>
        <v>104.11495360886853</v>
      </c>
    </row>
    <row r="8" spans="1:7" ht="47.25">
      <c r="A8" s="11" t="s">
        <v>8</v>
      </c>
      <c r="B8" s="12" t="s">
        <v>9</v>
      </c>
      <c r="C8" s="13">
        <v>33874300</v>
      </c>
      <c r="D8" s="15">
        <v>34697800</v>
      </c>
      <c r="E8" s="1">
        <f>D8/D83*100</f>
        <v>0.56302041576887751</v>
      </c>
      <c r="F8" s="14">
        <f>D8-C8</f>
        <v>823500</v>
      </c>
      <c r="G8" s="1">
        <f>D8/C8*100</f>
        <v>102.43104654561128</v>
      </c>
    </row>
    <row r="9" spans="1:7" ht="31.5">
      <c r="A9" s="11" t="s">
        <v>10</v>
      </c>
      <c r="B9" s="12" t="s">
        <v>11</v>
      </c>
      <c r="C9" s="13">
        <v>21098300</v>
      </c>
      <c r="D9" s="15">
        <v>22103000</v>
      </c>
      <c r="E9" s="1">
        <f>D9/D83*100</f>
        <v>0.35865214076222407</v>
      </c>
      <c r="F9" s="14">
        <f>D9-C9</f>
        <v>1004700</v>
      </c>
      <c r="G9" s="1">
        <f>D9/C9*100</f>
        <v>104.76199504225458</v>
      </c>
    </row>
    <row r="10" spans="1:7">
      <c r="A10" s="11" t="s">
        <v>12</v>
      </c>
      <c r="B10" s="12" t="s">
        <v>13</v>
      </c>
      <c r="C10" s="13">
        <v>10500000</v>
      </c>
      <c r="D10" s="15">
        <v>23930500</v>
      </c>
      <c r="E10" s="1">
        <f>D10/D83*100</f>
        <v>0.38830588854501219</v>
      </c>
      <c r="F10" s="14">
        <f>D10-C10</f>
        <v>13430500</v>
      </c>
      <c r="G10" s="1">
        <f>D10/C10*100</f>
        <v>227.90952380952382</v>
      </c>
    </row>
    <row r="11" spans="1:7" s="10" customFormat="1">
      <c r="A11" s="6" t="s">
        <v>14</v>
      </c>
      <c r="B11" s="7"/>
      <c r="C11" s="8">
        <f>SUM(C12:C21)</f>
        <v>329012200</v>
      </c>
      <c r="D11" s="8">
        <f>SUM(D12:D21)</f>
        <v>339869963</v>
      </c>
      <c r="E11" s="9">
        <f>D11/D83*100</f>
        <v>5.5148662991778448</v>
      </c>
      <c r="F11" s="8">
        <f>SUM(F12:F21)</f>
        <v>10857763</v>
      </c>
      <c r="G11" s="9">
        <f t="shared" si="0"/>
        <v>103.30010954001099</v>
      </c>
    </row>
    <row r="12" spans="1:7" ht="47.25">
      <c r="A12" s="11" t="s">
        <v>15</v>
      </c>
      <c r="B12" s="12" t="s">
        <v>16</v>
      </c>
      <c r="C12" s="13">
        <v>163706000</v>
      </c>
      <c r="D12" s="15">
        <v>165212840</v>
      </c>
      <c r="E12" s="1">
        <f>D12/D83*100</f>
        <v>2.6808097881467137</v>
      </c>
      <c r="F12" s="14">
        <f t="shared" ref="F12:F21" si="1">D12-C12</f>
        <v>1506840</v>
      </c>
      <c r="G12" s="1">
        <f t="shared" si="0"/>
        <v>100.92045496194397</v>
      </c>
    </row>
    <row r="13" spans="1:7">
      <c r="A13" s="16" t="s">
        <v>17</v>
      </c>
      <c r="B13" s="17" t="s">
        <v>18</v>
      </c>
      <c r="C13" s="13">
        <v>0</v>
      </c>
      <c r="D13" s="15">
        <v>38500</v>
      </c>
      <c r="E13" s="1">
        <f>D13/D83*100</f>
        <v>6.2471643755805217E-4</v>
      </c>
      <c r="F13" s="14">
        <f t="shared" si="1"/>
        <v>38500</v>
      </c>
      <c r="G13" s="1">
        <v>0</v>
      </c>
    </row>
    <row r="14" spans="1:7">
      <c r="A14" s="11" t="s">
        <v>12</v>
      </c>
      <c r="B14" s="12" t="s">
        <v>13</v>
      </c>
      <c r="C14" s="13">
        <v>127591000</v>
      </c>
      <c r="D14" s="15">
        <v>125493323</v>
      </c>
      <c r="E14" s="1">
        <f>D14/D83*100</f>
        <v>2.0363049787501812</v>
      </c>
      <c r="F14" s="14">
        <f t="shared" si="1"/>
        <v>-2097677</v>
      </c>
      <c r="G14" s="1">
        <f t="shared" ref="G14:G25" si="2">D14/C14*100</f>
        <v>98.355936547248632</v>
      </c>
    </row>
    <row r="15" spans="1:7" ht="31.5">
      <c r="A15" s="11" t="s">
        <v>19</v>
      </c>
      <c r="B15" s="12" t="s">
        <v>20</v>
      </c>
      <c r="C15" s="13">
        <v>281000</v>
      </c>
      <c r="D15" s="15">
        <v>281000</v>
      </c>
      <c r="E15" s="1">
        <f>D15/D83*100</f>
        <v>4.5596186741250046E-3</v>
      </c>
      <c r="F15" s="14">
        <f t="shared" si="1"/>
        <v>0</v>
      </c>
      <c r="G15" s="1">
        <f t="shared" si="2"/>
        <v>100</v>
      </c>
    </row>
    <row r="16" spans="1:7" ht="31.5">
      <c r="A16" s="11" t="s">
        <v>21</v>
      </c>
      <c r="B16" s="12" t="s">
        <v>22</v>
      </c>
      <c r="C16" s="13">
        <v>419600</v>
      </c>
      <c r="D16" s="15">
        <v>302900</v>
      </c>
      <c r="E16" s="1">
        <f>D16/D83*100</f>
        <v>4.9149768554891948E-3</v>
      </c>
      <c r="F16" s="14">
        <f t="shared" si="1"/>
        <v>-116700</v>
      </c>
      <c r="G16" s="1">
        <f t="shared" si="2"/>
        <v>72.187797902764544</v>
      </c>
    </row>
    <row r="17" spans="1:7">
      <c r="A17" s="11" t="s">
        <v>44</v>
      </c>
      <c r="B17" s="12" t="s">
        <v>45</v>
      </c>
      <c r="C17" s="13">
        <v>72700</v>
      </c>
      <c r="D17" s="15">
        <v>0</v>
      </c>
      <c r="E17" s="1">
        <f>D17/D83*100</f>
        <v>0</v>
      </c>
      <c r="F17" s="14">
        <f t="shared" si="1"/>
        <v>-72700</v>
      </c>
      <c r="G17" s="1">
        <f t="shared" si="2"/>
        <v>0</v>
      </c>
    </row>
    <row r="18" spans="1:7">
      <c r="A18" s="11" t="s">
        <v>23</v>
      </c>
      <c r="B18" s="12" t="s">
        <v>24</v>
      </c>
      <c r="C18" s="13">
        <v>8519600</v>
      </c>
      <c r="D18" s="15">
        <v>22556000</v>
      </c>
      <c r="E18" s="1">
        <f>D18/D83*100</f>
        <v>0.36600270040414096</v>
      </c>
      <c r="F18" s="14">
        <f t="shared" si="1"/>
        <v>14036400</v>
      </c>
      <c r="G18" s="1">
        <f t="shared" si="2"/>
        <v>264.75421381285503</v>
      </c>
    </row>
    <row r="19" spans="1:7">
      <c r="A19" s="11" t="s">
        <v>25</v>
      </c>
      <c r="B19" s="12" t="s">
        <v>26</v>
      </c>
      <c r="C19" s="13">
        <v>6573100</v>
      </c>
      <c r="D19" s="15">
        <v>6263100</v>
      </c>
      <c r="E19" s="1">
        <f>D19/D83*100</f>
        <v>0.10162757194986588</v>
      </c>
      <c r="F19" s="14">
        <f t="shared" si="1"/>
        <v>-310000</v>
      </c>
      <c r="G19" s="1">
        <f t="shared" si="2"/>
        <v>95.283808248771507</v>
      </c>
    </row>
    <row r="20" spans="1:7">
      <c r="A20" s="11" t="s">
        <v>27</v>
      </c>
      <c r="B20" s="12" t="s">
        <v>28</v>
      </c>
      <c r="C20" s="13">
        <v>5065200</v>
      </c>
      <c r="D20" s="15">
        <v>5065200</v>
      </c>
      <c r="E20" s="1">
        <f>D20/D83*100</f>
        <v>8.2189966221273919E-2</v>
      </c>
      <c r="F20" s="14">
        <f t="shared" si="1"/>
        <v>0</v>
      </c>
      <c r="G20" s="1">
        <f t="shared" si="2"/>
        <v>100</v>
      </c>
    </row>
    <row r="21" spans="1:7">
      <c r="A21" s="11" t="s">
        <v>29</v>
      </c>
      <c r="B21" s="12" t="s">
        <v>30</v>
      </c>
      <c r="C21" s="18">
        <v>16784000</v>
      </c>
      <c r="D21" s="15">
        <v>14657100</v>
      </c>
      <c r="E21" s="1">
        <f>D21/D83*100</f>
        <v>0.23783198173849682</v>
      </c>
      <c r="F21" s="14">
        <f t="shared" si="1"/>
        <v>-2126900</v>
      </c>
      <c r="G21" s="1">
        <f t="shared" si="2"/>
        <v>87.327812202097235</v>
      </c>
    </row>
    <row r="22" spans="1:7">
      <c r="A22" s="6" t="s">
        <v>31</v>
      </c>
      <c r="B22" s="7"/>
      <c r="C22" s="8">
        <f>SUM(C23:C25)</f>
        <v>67752200</v>
      </c>
      <c r="D22" s="8">
        <f>SUM(D23:D26)</f>
        <v>71342300</v>
      </c>
      <c r="E22" s="9">
        <f>D22/D83*100</f>
        <v>1.1576287663168265</v>
      </c>
      <c r="F22" s="8">
        <f>SUM(F23:F26)</f>
        <v>3590100</v>
      </c>
      <c r="G22" s="9">
        <f t="shared" si="2"/>
        <v>105.29886852382653</v>
      </c>
    </row>
    <row r="23" spans="1:7" ht="31.5">
      <c r="A23" s="11" t="s">
        <v>10</v>
      </c>
      <c r="B23" s="12" t="s">
        <v>11</v>
      </c>
      <c r="C23" s="13">
        <v>60252200</v>
      </c>
      <c r="D23" s="15">
        <v>61742300</v>
      </c>
      <c r="E23" s="1">
        <f>D23/D83*100</f>
        <v>1.0018553169517019</v>
      </c>
      <c r="F23" s="14">
        <f>D23-C23</f>
        <v>1490100</v>
      </c>
      <c r="G23" s="1">
        <f t="shared" si="2"/>
        <v>102.47310471650827</v>
      </c>
    </row>
    <row r="24" spans="1:7">
      <c r="A24" s="11" t="s">
        <v>32</v>
      </c>
      <c r="B24" s="12" t="s">
        <v>33</v>
      </c>
      <c r="C24" s="13">
        <v>5000000</v>
      </c>
      <c r="D24" s="15">
        <v>5000000</v>
      </c>
      <c r="E24" s="1">
        <f>D24/D83*100</f>
        <v>8.1132004877669112E-2</v>
      </c>
      <c r="F24" s="14">
        <f>D24-C24</f>
        <v>0</v>
      </c>
      <c r="G24" s="1">
        <f t="shared" si="2"/>
        <v>100</v>
      </c>
    </row>
    <row r="25" spans="1:7">
      <c r="A25" s="11" t="s">
        <v>12</v>
      </c>
      <c r="B25" s="12" t="s">
        <v>13</v>
      </c>
      <c r="C25" s="13">
        <v>2500000</v>
      </c>
      <c r="D25" s="15">
        <v>3600000</v>
      </c>
      <c r="E25" s="1">
        <f>D25/D83*100</f>
        <v>5.8415043511921762E-2</v>
      </c>
      <c r="F25" s="14">
        <f>D25-C25</f>
        <v>1100000</v>
      </c>
      <c r="G25" s="1">
        <f t="shared" si="2"/>
        <v>144</v>
      </c>
    </row>
    <row r="26" spans="1:7">
      <c r="A26" s="11" t="s">
        <v>87</v>
      </c>
      <c r="B26" s="12" t="s">
        <v>86</v>
      </c>
      <c r="C26" s="13">
        <v>0</v>
      </c>
      <c r="D26" s="15">
        <v>1000000</v>
      </c>
      <c r="E26" s="1">
        <f>D26/D83*100</f>
        <v>1.6226400975533822E-2</v>
      </c>
      <c r="F26" s="14">
        <f>D26-C26</f>
        <v>1000000</v>
      </c>
      <c r="G26" s="1">
        <v>0</v>
      </c>
    </row>
    <row r="27" spans="1:7" ht="31.5">
      <c r="A27" s="19" t="s">
        <v>34</v>
      </c>
      <c r="B27" s="7"/>
      <c r="C27" s="8">
        <f>SUM(C28:C34)</f>
        <v>329847050</v>
      </c>
      <c r="D27" s="8">
        <f>SUM(D28:D34)</f>
        <v>185238700</v>
      </c>
      <c r="E27" s="28">
        <f>D27/D83*100</f>
        <v>3.0057574223866173</v>
      </c>
      <c r="F27" s="8">
        <f>SUM(F28:F34)</f>
        <v>-144608350</v>
      </c>
      <c r="G27" s="9">
        <f>D27/C27*100</f>
        <v>56.158968224818139</v>
      </c>
    </row>
    <row r="28" spans="1:7" ht="19.5" customHeight="1">
      <c r="A28" s="11" t="s">
        <v>12</v>
      </c>
      <c r="B28" s="12" t="s">
        <v>13</v>
      </c>
      <c r="C28" s="13">
        <v>107061100</v>
      </c>
      <c r="D28" s="15">
        <v>71691500</v>
      </c>
      <c r="E28" s="1">
        <f>D28/D83*100</f>
        <v>1.163295025537483</v>
      </c>
      <c r="F28" s="14">
        <f t="shared" ref="F28:F34" si="3">D28-C28</f>
        <v>-35369600</v>
      </c>
      <c r="G28" s="1">
        <f>D28/C28*100</f>
        <v>66.963164025028703</v>
      </c>
    </row>
    <row r="29" spans="1:7" ht="31.5">
      <c r="A29" s="11" t="s">
        <v>21</v>
      </c>
      <c r="B29" s="12" t="s">
        <v>22</v>
      </c>
      <c r="C29" s="13">
        <v>322000</v>
      </c>
      <c r="D29" s="15">
        <v>0</v>
      </c>
      <c r="E29" s="1">
        <f>D29/D83*100</f>
        <v>0</v>
      </c>
      <c r="F29" s="14">
        <f t="shared" si="3"/>
        <v>-322000</v>
      </c>
      <c r="G29" s="1">
        <f t="shared" ref="G29:G65" si="4">D29/C29*100</f>
        <v>0</v>
      </c>
    </row>
    <row r="30" spans="1:7">
      <c r="A30" s="11" t="s">
        <v>25</v>
      </c>
      <c r="B30" s="12" t="s">
        <v>26</v>
      </c>
      <c r="C30" s="13">
        <v>2250000</v>
      </c>
      <c r="D30" s="15">
        <v>2137500</v>
      </c>
      <c r="E30" s="1">
        <f>D30/D83*100</f>
        <v>3.4683932085203546E-2</v>
      </c>
      <c r="F30" s="14">
        <f t="shared" si="3"/>
        <v>-112500</v>
      </c>
      <c r="G30" s="1">
        <f t="shared" si="4"/>
        <v>95</v>
      </c>
    </row>
    <row r="31" spans="1:7">
      <c r="A31" s="16" t="s">
        <v>35</v>
      </c>
      <c r="B31" s="17" t="s">
        <v>36</v>
      </c>
      <c r="C31" s="13">
        <v>102692900</v>
      </c>
      <c r="D31" s="15">
        <v>45211500</v>
      </c>
      <c r="E31" s="1">
        <f>D31/D83*100</f>
        <v>0.73361992770534745</v>
      </c>
      <c r="F31" s="14">
        <f t="shared" si="3"/>
        <v>-57481400</v>
      </c>
      <c r="G31" s="1">
        <f t="shared" si="4"/>
        <v>44.025925842974537</v>
      </c>
    </row>
    <row r="32" spans="1:7">
      <c r="A32" s="11" t="s">
        <v>37</v>
      </c>
      <c r="B32" s="12" t="s">
        <v>38</v>
      </c>
      <c r="C32" s="13">
        <v>31579200</v>
      </c>
      <c r="D32" s="15">
        <v>12152100</v>
      </c>
      <c r="E32" s="1">
        <f>D32/D83*100</f>
        <v>0.19718484729478458</v>
      </c>
      <c r="F32" s="14">
        <f t="shared" si="3"/>
        <v>-19427100</v>
      </c>
      <c r="G32" s="1">
        <f t="shared" si="4"/>
        <v>38.481342149262801</v>
      </c>
    </row>
    <row r="33" spans="1:7">
      <c r="A33" s="11" t="s">
        <v>39</v>
      </c>
      <c r="B33" s="12" t="s">
        <v>40</v>
      </c>
      <c r="C33" s="13">
        <v>64582100</v>
      </c>
      <c r="D33" s="15">
        <v>33183700</v>
      </c>
      <c r="E33" s="1">
        <f>D33/D83*100</f>
        <v>0.53845202205182163</v>
      </c>
      <c r="F33" s="14">
        <f t="shared" si="3"/>
        <v>-31398400</v>
      </c>
      <c r="G33" s="1">
        <f t="shared" si="4"/>
        <v>51.382194137384815</v>
      </c>
    </row>
    <row r="34" spans="1:7">
      <c r="A34" s="11" t="s">
        <v>41</v>
      </c>
      <c r="B34" s="12" t="s">
        <v>42</v>
      </c>
      <c r="C34" s="13">
        <v>21359750</v>
      </c>
      <c r="D34" s="15">
        <v>20862400</v>
      </c>
      <c r="E34" s="1">
        <f>D34/D83*100</f>
        <v>0.33852166771197684</v>
      </c>
      <c r="F34" s="14">
        <f t="shared" si="3"/>
        <v>-497350</v>
      </c>
      <c r="G34" s="1">
        <f t="shared" si="4"/>
        <v>97.671555144606089</v>
      </c>
    </row>
    <row r="35" spans="1:7" ht="31.5">
      <c r="A35" s="19" t="s">
        <v>43</v>
      </c>
      <c r="B35" s="7"/>
      <c r="C35" s="8">
        <f>SUM(C36:C42)</f>
        <v>3144188410</v>
      </c>
      <c r="D35" s="8">
        <f>SUM(D36:D42)</f>
        <v>3257682314</v>
      </c>
      <c r="E35" s="9">
        <f>D35/D83*100</f>
        <v>52.860459477868879</v>
      </c>
      <c r="F35" s="8">
        <f>SUM(F36:F42)</f>
        <v>113493904</v>
      </c>
      <c r="G35" s="9">
        <f t="shared" si="4"/>
        <v>103.60964068307854</v>
      </c>
    </row>
    <row r="36" spans="1:7">
      <c r="A36" s="11" t="s">
        <v>44</v>
      </c>
      <c r="B36" s="12" t="s">
        <v>45</v>
      </c>
      <c r="C36" s="13">
        <v>1668200</v>
      </c>
      <c r="D36" s="15">
        <v>1907100</v>
      </c>
      <c r="E36" s="1">
        <f>D36/D83*100</f>
        <v>3.0945369300440555E-2</v>
      </c>
      <c r="F36" s="14">
        <f t="shared" ref="F36:F42" si="5">D36-C36</f>
        <v>238900</v>
      </c>
      <c r="G36" s="1">
        <f t="shared" si="4"/>
        <v>114.32082484114613</v>
      </c>
    </row>
    <row r="37" spans="1:7">
      <c r="A37" s="11" t="s">
        <v>46</v>
      </c>
      <c r="B37" s="12" t="s">
        <v>47</v>
      </c>
      <c r="C37" s="13">
        <v>941539720</v>
      </c>
      <c r="D37" s="15">
        <v>971495800</v>
      </c>
      <c r="E37" s="1">
        <f>D37/D83*100</f>
        <v>15.763880396847011</v>
      </c>
      <c r="F37" s="14">
        <f t="shared" si="5"/>
        <v>29956080</v>
      </c>
      <c r="G37" s="1">
        <f t="shared" si="4"/>
        <v>103.18160555138343</v>
      </c>
    </row>
    <row r="38" spans="1:7">
      <c r="A38" s="11" t="s">
        <v>48</v>
      </c>
      <c r="B38" s="12" t="s">
        <v>49</v>
      </c>
      <c r="C38" s="13">
        <v>1926984650</v>
      </c>
      <c r="D38" s="15">
        <v>2002014312</v>
      </c>
      <c r="E38" s="1">
        <f>D38/D83*100</f>
        <v>32.485486985269475</v>
      </c>
      <c r="F38" s="14">
        <f t="shared" si="5"/>
        <v>75029662</v>
      </c>
      <c r="G38" s="1">
        <f t="shared" si="4"/>
        <v>103.89363049674527</v>
      </c>
    </row>
    <row r="39" spans="1:7">
      <c r="A39" s="11" t="s">
        <v>50</v>
      </c>
      <c r="B39" s="12" t="s">
        <v>51</v>
      </c>
      <c r="C39" s="13">
        <v>70754517</v>
      </c>
      <c r="D39" s="15">
        <v>76612079</v>
      </c>
      <c r="E39" s="1">
        <f>D39/D83*100</f>
        <v>1.2431383134232743</v>
      </c>
      <c r="F39" s="14">
        <f t="shared" si="5"/>
        <v>5857562</v>
      </c>
      <c r="G39" s="1">
        <f t="shared" si="4"/>
        <v>108.27871102561551</v>
      </c>
    </row>
    <row r="40" spans="1:7">
      <c r="A40" s="11" t="s">
        <v>52</v>
      </c>
      <c r="B40" s="12" t="s">
        <v>53</v>
      </c>
      <c r="C40" s="13">
        <v>114549800</v>
      </c>
      <c r="D40" s="15">
        <v>112481500</v>
      </c>
      <c r="E40" s="1">
        <f>D40/D83*100</f>
        <v>1.8251699213295076</v>
      </c>
      <c r="F40" s="14">
        <f t="shared" si="5"/>
        <v>-2068300</v>
      </c>
      <c r="G40" s="1">
        <f t="shared" si="4"/>
        <v>98.194409767629452</v>
      </c>
    </row>
    <row r="41" spans="1:7">
      <c r="A41" s="11" t="s">
        <v>37</v>
      </c>
      <c r="B41" s="12" t="s">
        <v>38</v>
      </c>
      <c r="C41" s="13">
        <v>1400523</v>
      </c>
      <c r="D41" s="15">
        <v>1400523</v>
      </c>
      <c r="E41" s="1">
        <f>D41/D83*100</f>
        <v>2.2725447773457558E-2</v>
      </c>
      <c r="F41" s="14">
        <f t="shared" si="5"/>
        <v>0</v>
      </c>
      <c r="G41" s="1">
        <f t="shared" si="4"/>
        <v>100</v>
      </c>
    </row>
    <row r="42" spans="1:7">
      <c r="A42" s="11" t="s">
        <v>39</v>
      </c>
      <c r="B42" s="12" t="s">
        <v>40</v>
      </c>
      <c r="C42" s="13">
        <v>87291000</v>
      </c>
      <c r="D42" s="15">
        <v>91771000</v>
      </c>
      <c r="E42" s="1">
        <f>D42/D83*100</f>
        <v>1.4891130439257145</v>
      </c>
      <c r="F42" s="14">
        <f t="shared" si="5"/>
        <v>4480000</v>
      </c>
      <c r="G42" s="1">
        <f t="shared" si="4"/>
        <v>105.13225876665406</v>
      </c>
    </row>
    <row r="43" spans="1:7">
      <c r="A43" s="6" t="s">
        <v>54</v>
      </c>
      <c r="B43" s="7"/>
      <c r="C43" s="8">
        <f>SUM(C44:C48)</f>
        <v>488480004</v>
      </c>
      <c r="D43" s="8">
        <f>SUM(D44:D48)</f>
        <v>462012475</v>
      </c>
      <c r="E43" s="9">
        <f>D43/D83*100</f>
        <v>7.4967996750487957</v>
      </c>
      <c r="F43" s="8">
        <f>SUM(F44:F48)</f>
        <v>-26467529</v>
      </c>
      <c r="G43" s="9">
        <f t="shared" si="4"/>
        <v>94.58165558809651</v>
      </c>
    </row>
    <row r="44" spans="1:7">
      <c r="A44" s="16" t="s">
        <v>44</v>
      </c>
      <c r="B44" s="17" t="s">
        <v>45</v>
      </c>
      <c r="C44" s="13">
        <v>72700</v>
      </c>
      <c r="D44" s="15">
        <v>0</v>
      </c>
      <c r="E44" s="1">
        <f>D44/D83*100</f>
        <v>0</v>
      </c>
      <c r="F44" s="14">
        <f>D44-C44</f>
        <v>-72700</v>
      </c>
      <c r="G44" s="1">
        <f t="shared" si="4"/>
        <v>0</v>
      </c>
    </row>
    <row r="45" spans="1:7">
      <c r="A45" s="11" t="s">
        <v>48</v>
      </c>
      <c r="B45" s="12" t="s">
        <v>49</v>
      </c>
      <c r="C45" s="13">
        <v>177536790</v>
      </c>
      <c r="D45" s="15">
        <v>180096804</v>
      </c>
      <c r="E45" s="1">
        <f>D45/D83*100</f>
        <v>2.9223229561161235</v>
      </c>
      <c r="F45" s="14">
        <f>D45-C45</f>
        <v>2560014</v>
      </c>
      <c r="G45" s="1">
        <f t="shared" si="4"/>
        <v>101.44196253632838</v>
      </c>
    </row>
    <row r="46" spans="1:7">
      <c r="A46" s="11" t="s">
        <v>50</v>
      </c>
      <c r="B46" s="12" t="s">
        <v>51</v>
      </c>
      <c r="C46" s="13">
        <v>1539335</v>
      </c>
      <c r="D46" s="15">
        <v>1758358</v>
      </c>
      <c r="E46" s="1">
        <f>D46/D83*100</f>
        <v>2.8531821966537703E-2</v>
      </c>
      <c r="F46" s="14">
        <f>D46-C46</f>
        <v>219023</v>
      </c>
      <c r="G46" s="1">
        <f t="shared" si="4"/>
        <v>114.22841681635252</v>
      </c>
    </row>
    <row r="47" spans="1:7">
      <c r="A47" s="11" t="s">
        <v>55</v>
      </c>
      <c r="B47" s="12" t="s">
        <v>56</v>
      </c>
      <c r="C47" s="13">
        <v>286680779</v>
      </c>
      <c r="D47" s="15">
        <v>257266713</v>
      </c>
      <c r="E47" s="1">
        <f>D47/D83*100</f>
        <v>4.17451284279558</v>
      </c>
      <c r="F47" s="14">
        <f>D47-C47</f>
        <v>-29414066</v>
      </c>
      <c r="G47" s="1">
        <f t="shared" si="4"/>
        <v>89.739784403195017</v>
      </c>
    </row>
    <row r="48" spans="1:7">
      <c r="A48" s="11" t="s">
        <v>57</v>
      </c>
      <c r="B48" s="12" t="s">
        <v>58</v>
      </c>
      <c r="C48" s="13">
        <v>22650400</v>
      </c>
      <c r="D48" s="15">
        <v>22890600</v>
      </c>
      <c r="E48" s="1">
        <f>D48/D83*100</f>
        <v>0.37143205417055453</v>
      </c>
      <c r="F48" s="14">
        <f>D48-C48</f>
        <v>240200</v>
      </c>
      <c r="G48" s="1">
        <f t="shared" si="4"/>
        <v>101.06046692332144</v>
      </c>
    </row>
    <row r="49" spans="1:7" ht="31.5">
      <c r="A49" s="19" t="s">
        <v>59</v>
      </c>
      <c r="B49" s="7"/>
      <c r="C49" s="8">
        <f>SUM(C50:C54)</f>
        <v>554165282</v>
      </c>
      <c r="D49" s="8">
        <f>SUM(D50:D54)</f>
        <v>489922814</v>
      </c>
      <c r="E49" s="28">
        <f>D49/D83*100</f>
        <v>7.9496840270258762</v>
      </c>
      <c r="F49" s="8">
        <f>SUM(F50:F54)</f>
        <v>-64242468</v>
      </c>
      <c r="G49" s="9">
        <f t="shared" si="4"/>
        <v>88.407345229541107</v>
      </c>
    </row>
    <row r="50" spans="1:7">
      <c r="A50" s="11" t="s">
        <v>48</v>
      </c>
      <c r="B50" s="12" t="s">
        <v>49</v>
      </c>
      <c r="C50" s="13">
        <v>256394085</v>
      </c>
      <c r="D50" s="15">
        <v>259310320</v>
      </c>
      <c r="E50" s="1">
        <f>D50/D83*100</f>
        <v>4.207673229413988</v>
      </c>
      <c r="F50" s="14">
        <f>D50-C50</f>
        <v>2916235</v>
      </c>
      <c r="G50" s="1">
        <f t="shared" si="4"/>
        <v>101.13740338432535</v>
      </c>
    </row>
    <row r="51" spans="1:7">
      <c r="A51" s="11" t="s">
        <v>50</v>
      </c>
      <c r="B51" s="12" t="s">
        <v>51</v>
      </c>
      <c r="C51" s="13">
        <v>1733710</v>
      </c>
      <c r="D51" s="15">
        <v>2064479</v>
      </c>
      <c r="E51" s="1">
        <f>D51/D83*100</f>
        <v>3.3499064059569095E-2</v>
      </c>
      <c r="F51" s="14">
        <f>D51-C51</f>
        <v>330769</v>
      </c>
      <c r="G51" s="1">
        <f t="shared" si="4"/>
        <v>119.07868097894112</v>
      </c>
    </row>
    <row r="52" spans="1:7">
      <c r="A52" s="11" t="s">
        <v>60</v>
      </c>
      <c r="B52" s="12" t="s">
        <v>61</v>
      </c>
      <c r="C52" s="13">
        <v>270602717</v>
      </c>
      <c r="D52" s="15">
        <v>200708023</v>
      </c>
      <c r="E52" s="1">
        <f>D52/D83*100</f>
        <v>3.2567688602046654</v>
      </c>
      <c r="F52" s="14">
        <f>D52-C52</f>
        <v>-69894694</v>
      </c>
      <c r="G52" s="1">
        <f t="shared" si="4"/>
        <v>74.170734582831258</v>
      </c>
    </row>
    <row r="53" spans="1:7">
      <c r="A53" s="11" t="s">
        <v>62</v>
      </c>
      <c r="B53" s="12" t="s">
        <v>63</v>
      </c>
      <c r="C53" s="13">
        <v>7373770</v>
      </c>
      <c r="D53" s="15">
        <v>9637892</v>
      </c>
      <c r="E53" s="1">
        <f>D53/D83*100</f>
        <v>0.15638830015088964</v>
      </c>
      <c r="F53" s="14">
        <f>D53-C53</f>
        <v>2264122</v>
      </c>
      <c r="G53" s="1">
        <f t="shared" si="4"/>
        <v>130.70508030491865</v>
      </c>
    </row>
    <row r="54" spans="1:7">
      <c r="A54" s="11" t="s">
        <v>64</v>
      </c>
      <c r="B54" s="12" t="s">
        <v>65</v>
      </c>
      <c r="C54" s="13">
        <v>18061000</v>
      </c>
      <c r="D54" s="15">
        <v>18202100</v>
      </c>
      <c r="E54" s="1">
        <f>D54/D83*100</f>
        <v>0.29535457319676423</v>
      </c>
      <c r="F54" s="14">
        <f>D54-C54</f>
        <v>141100</v>
      </c>
      <c r="G54" s="1">
        <f t="shared" si="4"/>
        <v>100.78124134876252</v>
      </c>
    </row>
    <row r="55" spans="1:7" ht="31.5">
      <c r="A55" s="20" t="s">
        <v>92</v>
      </c>
      <c r="B55" s="7"/>
      <c r="C55" s="8">
        <f>SUM(C56:C57)</f>
        <v>212864500</v>
      </c>
      <c r="D55" s="8">
        <f>SUM(D56:D57)</f>
        <v>51688400</v>
      </c>
      <c r="E55" s="9">
        <f>D55/D83*100</f>
        <v>0.83871670418378241</v>
      </c>
      <c r="F55" s="8">
        <f>SUM(F56:F57)</f>
        <v>-161176100</v>
      </c>
      <c r="G55" s="9">
        <f t="shared" si="4"/>
        <v>24.282301651989883</v>
      </c>
    </row>
    <row r="56" spans="1:7">
      <c r="A56" s="11" t="s">
        <v>39</v>
      </c>
      <c r="B56" s="12" t="s">
        <v>40</v>
      </c>
      <c r="C56" s="13">
        <v>174073000</v>
      </c>
      <c r="D56" s="15">
        <v>19209100</v>
      </c>
      <c r="E56" s="1">
        <f>D56/D83*100</f>
        <v>0.31169455897912679</v>
      </c>
      <c r="F56" s="14">
        <f>D56-C56</f>
        <v>-154863900</v>
      </c>
      <c r="G56" s="1">
        <f t="shared" si="4"/>
        <v>11.035082982426912</v>
      </c>
    </row>
    <row r="57" spans="1:7">
      <c r="A57" s="11" t="s">
        <v>66</v>
      </c>
      <c r="B57" s="12" t="s">
        <v>67</v>
      </c>
      <c r="C57" s="13">
        <v>38791500</v>
      </c>
      <c r="D57" s="15">
        <v>32479300</v>
      </c>
      <c r="E57" s="1">
        <f>D57/D83*100</f>
        <v>0.52702214520465562</v>
      </c>
      <c r="F57" s="14">
        <f>D57-C57</f>
        <v>-6312200</v>
      </c>
      <c r="G57" s="1">
        <f t="shared" si="4"/>
        <v>83.727878530090351</v>
      </c>
    </row>
    <row r="58" spans="1:7" ht="31.5">
      <c r="A58" s="19" t="s">
        <v>68</v>
      </c>
      <c r="B58" s="7"/>
      <c r="C58" s="8">
        <f>SUM(C59:C68)</f>
        <v>580426500</v>
      </c>
      <c r="D58" s="8">
        <f>SUM(D59:D68)</f>
        <v>426818887</v>
      </c>
      <c r="E58" s="9">
        <f>D58/D83*100</f>
        <v>6.9257344043930607</v>
      </c>
      <c r="F58" s="8">
        <f>SUM(F59:F68)</f>
        <v>-153607613</v>
      </c>
      <c r="G58" s="9">
        <f t="shared" si="4"/>
        <v>73.535389407616634</v>
      </c>
    </row>
    <row r="59" spans="1:7">
      <c r="A59" s="11" t="s">
        <v>12</v>
      </c>
      <c r="B59" s="12" t="s">
        <v>13</v>
      </c>
      <c r="C59" s="13">
        <v>44322600</v>
      </c>
      <c r="D59" s="15">
        <v>55682347</v>
      </c>
      <c r="E59" s="1">
        <f>D59/D83*100</f>
        <v>0.90352408968081277</v>
      </c>
      <c r="F59" s="14">
        <f t="shared" ref="F59:F68" si="6">D59-C59</f>
        <v>11359747</v>
      </c>
      <c r="G59" s="1">
        <f>D59/C59*100</f>
        <v>125.62969455762973</v>
      </c>
    </row>
    <row r="60" spans="1:7">
      <c r="A60" s="11" t="s">
        <v>69</v>
      </c>
      <c r="B60" s="12" t="s">
        <v>70</v>
      </c>
      <c r="C60" s="13">
        <v>94569000</v>
      </c>
      <c r="D60" s="15">
        <v>95640700</v>
      </c>
      <c r="E60" s="1">
        <f>D60/D83*100</f>
        <v>1.5519043477807377</v>
      </c>
      <c r="F60" s="14">
        <f t="shared" si="6"/>
        <v>1071700</v>
      </c>
      <c r="G60" s="1">
        <f t="shared" si="4"/>
        <v>101.13324662415802</v>
      </c>
    </row>
    <row r="61" spans="1:7">
      <c r="A61" s="11" t="s">
        <v>25</v>
      </c>
      <c r="B61" s="12" t="s">
        <v>26</v>
      </c>
      <c r="C61" s="13">
        <v>50405200</v>
      </c>
      <c r="D61" s="15">
        <v>52873000</v>
      </c>
      <c r="E61" s="1">
        <f>D61/D83*100</f>
        <v>0.85793849877939987</v>
      </c>
      <c r="F61" s="14">
        <f t="shared" si="6"/>
        <v>2467800</v>
      </c>
      <c r="G61" s="1">
        <f t="shared" si="4"/>
        <v>104.89592343647085</v>
      </c>
    </row>
    <row r="62" spans="1:7">
      <c r="A62" s="11" t="s">
        <v>71</v>
      </c>
      <c r="B62" s="12" t="s">
        <v>72</v>
      </c>
      <c r="C62" s="13">
        <v>271579700</v>
      </c>
      <c r="D62" s="15">
        <v>165642400</v>
      </c>
      <c r="E62" s="1">
        <f>D62/D83*100</f>
        <v>2.6877800009497634</v>
      </c>
      <c r="F62" s="14">
        <f t="shared" si="6"/>
        <v>-105937300</v>
      </c>
      <c r="G62" s="1">
        <f t="shared" si="4"/>
        <v>60.992187560410436</v>
      </c>
    </row>
    <row r="63" spans="1:7">
      <c r="A63" s="11" t="s">
        <v>46</v>
      </c>
      <c r="B63" s="12" t="s">
        <v>47</v>
      </c>
      <c r="C63" s="13">
        <v>0</v>
      </c>
      <c r="D63" s="15">
        <v>1968300</v>
      </c>
      <c r="E63" s="1">
        <f>D63/D83*100</f>
        <v>3.1938425040143228E-2</v>
      </c>
      <c r="F63" s="14">
        <f t="shared" si="6"/>
        <v>1968300</v>
      </c>
      <c r="G63" s="1">
        <v>0</v>
      </c>
    </row>
    <row r="64" spans="1:7">
      <c r="A64" s="11" t="s">
        <v>48</v>
      </c>
      <c r="B64" s="12" t="s">
        <v>49</v>
      </c>
      <c r="C64" s="13">
        <v>31865000</v>
      </c>
      <c r="D64" s="15">
        <v>16927940</v>
      </c>
      <c r="E64" s="1">
        <f>D64/D83*100</f>
        <v>0.27467954212977802</v>
      </c>
      <c r="F64" s="14">
        <f t="shared" si="6"/>
        <v>-14937060</v>
      </c>
      <c r="G64" s="1">
        <f t="shared" si="4"/>
        <v>53.123929075788482</v>
      </c>
    </row>
    <row r="65" spans="1:7">
      <c r="A65" s="16" t="s">
        <v>52</v>
      </c>
      <c r="B65" s="17" t="s">
        <v>53</v>
      </c>
      <c r="C65" s="13">
        <v>588000</v>
      </c>
      <c r="D65" s="15">
        <v>0</v>
      </c>
      <c r="E65" s="1">
        <f>D65/D83*100</f>
        <v>0</v>
      </c>
      <c r="F65" s="14">
        <f t="shared" si="6"/>
        <v>-588000</v>
      </c>
      <c r="G65" s="1">
        <f t="shared" si="4"/>
        <v>0</v>
      </c>
    </row>
    <row r="66" spans="1:7">
      <c r="A66" s="16" t="s">
        <v>55</v>
      </c>
      <c r="B66" s="17" t="s">
        <v>56</v>
      </c>
      <c r="C66" s="13">
        <v>588000</v>
      </c>
      <c r="D66" s="15">
        <v>0</v>
      </c>
      <c r="E66" s="1">
        <f>D66/D83*100</f>
        <v>0</v>
      </c>
      <c r="F66" s="14">
        <f t="shared" si="6"/>
        <v>-588000</v>
      </c>
      <c r="G66" s="1">
        <v>0</v>
      </c>
    </row>
    <row r="67" spans="1:7">
      <c r="A67" s="16" t="s">
        <v>60</v>
      </c>
      <c r="B67" s="17" t="s">
        <v>61</v>
      </c>
      <c r="C67" s="13">
        <v>588000</v>
      </c>
      <c r="D67" s="15">
        <v>0</v>
      </c>
      <c r="E67" s="1">
        <f>D67/D83*100</f>
        <v>0</v>
      </c>
      <c r="F67" s="14">
        <f t="shared" si="6"/>
        <v>-588000</v>
      </c>
      <c r="G67" s="1">
        <v>0</v>
      </c>
    </row>
    <row r="68" spans="1:7">
      <c r="A68" s="11" t="s">
        <v>62</v>
      </c>
      <c r="B68" s="12" t="s">
        <v>63</v>
      </c>
      <c r="C68" s="13">
        <v>85921000</v>
      </c>
      <c r="D68" s="15">
        <v>38084200</v>
      </c>
      <c r="E68" s="1">
        <f>D68/D83*100</f>
        <v>0.61796950003242523</v>
      </c>
      <c r="F68" s="14">
        <f t="shared" si="6"/>
        <v>-47836800</v>
      </c>
      <c r="G68" s="1">
        <f t="shared" ref="G68:G79" si="7">D68/C68*100</f>
        <v>44.324670336704649</v>
      </c>
    </row>
    <row r="69" spans="1:7" ht="31.5">
      <c r="A69" s="19" t="s">
        <v>73</v>
      </c>
      <c r="B69" s="7"/>
      <c r="C69" s="8">
        <f>SUM(C70:C80)</f>
        <v>755290400</v>
      </c>
      <c r="D69" s="8">
        <f>SUM(D70:D80)</f>
        <v>778931807</v>
      </c>
      <c r="E69" s="9">
        <f>D69/D83*100</f>
        <v>12.639259832979125</v>
      </c>
      <c r="F69" s="8">
        <f>SUM(F70:F80)</f>
        <v>23641407</v>
      </c>
      <c r="G69" s="9">
        <f t="shared" si="7"/>
        <v>103.13010823386608</v>
      </c>
    </row>
    <row r="70" spans="1:7">
      <c r="A70" s="11" t="s">
        <v>12</v>
      </c>
      <c r="B70" s="12" t="s">
        <v>13</v>
      </c>
      <c r="C70" s="13">
        <v>53665725</v>
      </c>
      <c r="D70" s="15">
        <v>52973720</v>
      </c>
      <c r="E70" s="1">
        <f>D70/D83*100</f>
        <v>0.85957282188565565</v>
      </c>
      <c r="F70" s="14">
        <f t="shared" ref="F70:F80" si="8">D70-C70</f>
        <v>-692005</v>
      </c>
      <c r="G70" s="1">
        <f t="shared" si="7"/>
        <v>98.71052706359599</v>
      </c>
    </row>
    <row r="71" spans="1:7" ht="31.5">
      <c r="A71" s="11" t="s">
        <v>19</v>
      </c>
      <c r="B71" s="12" t="s">
        <v>20</v>
      </c>
      <c r="C71" s="13">
        <v>21314900</v>
      </c>
      <c r="D71" s="15">
        <v>22018400</v>
      </c>
      <c r="E71" s="1">
        <f>D71/D83*100</f>
        <v>0.35727938723969394</v>
      </c>
      <c r="F71" s="14">
        <f t="shared" si="8"/>
        <v>703500</v>
      </c>
      <c r="G71" s="1">
        <f t="shared" si="7"/>
        <v>103.30050809527607</v>
      </c>
    </row>
    <row r="72" spans="1:7" ht="31.5">
      <c r="A72" s="11" t="s">
        <v>21</v>
      </c>
      <c r="B72" s="12" t="s">
        <v>22</v>
      </c>
      <c r="C72" s="13">
        <v>4368700</v>
      </c>
      <c r="D72" s="15">
        <v>5136700</v>
      </c>
      <c r="E72" s="1">
        <f>D72/D83*100</f>
        <v>8.3350153891024598E-2</v>
      </c>
      <c r="F72" s="14">
        <f t="shared" si="8"/>
        <v>768000</v>
      </c>
      <c r="G72" s="1">
        <f t="shared" si="7"/>
        <v>117.57960033877355</v>
      </c>
    </row>
    <row r="73" spans="1:7">
      <c r="A73" s="16" t="s">
        <v>23</v>
      </c>
      <c r="B73" s="17" t="s">
        <v>24</v>
      </c>
      <c r="C73" s="13">
        <v>785800</v>
      </c>
      <c r="D73" s="15">
        <v>816000</v>
      </c>
      <c r="E73" s="1">
        <f>D73/D83*100</f>
        <v>1.3240743196035598E-2</v>
      </c>
      <c r="F73" s="14">
        <f t="shared" si="8"/>
        <v>30200</v>
      </c>
      <c r="G73" s="1">
        <f t="shared" si="7"/>
        <v>103.8432171035887</v>
      </c>
    </row>
    <row r="74" spans="1:7">
      <c r="A74" s="11" t="s">
        <v>74</v>
      </c>
      <c r="B74" s="12" t="s">
        <v>75</v>
      </c>
      <c r="C74" s="13">
        <v>151252000</v>
      </c>
      <c r="D74" s="15">
        <v>151252000</v>
      </c>
      <c r="E74" s="1">
        <f>D74/D83*100</f>
        <v>2.4542756003514419</v>
      </c>
      <c r="F74" s="14">
        <f t="shared" si="8"/>
        <v>0</v>
      </c>
      <c r="G74" s="1">
        <f t="shared" si="7"/>
        <v>100</v>
      </c>
    </row>
    <row r="75" spans="1:7">
      <c r="A75" s="11" t="s">
        <v>69</v>
      </c>
      <c r="B75" s="12" t="s">
        <v>70</v>
      </c>
      <c r="C75" s="13">
        <v>204171100</v>
      </c>
      <c r="D75" s="15">
        <v>178616587</v>
      </c>
      <c r="E75" s="1">
        <f>D75/D83*100</f>
        <v>2.8983043615433219</v>
      </c>
      <c r="F75" s="14">
        <f t="shared" si="8"/>
        <v>-25554513</v>
      </c>
      <c r="G75" s="1">
        <f t="shared" si="7"/>
        <v>87.483775617606995</v>
      </c>
    </row>
    <row r="76" spans="1:7">
      <c r="A76" s="11" t="s">
        <v>35</v>
      </c>
      <c r="B76" s="12" t="s">
        <v>36</v>
      </c>
      <c r="C76" s="13">
        <v>33293900</v>
      </c>
      <c r="D76" s="15">
        <v>44844553</v>
      </c>
      <c r="E76" s="1">
        <f>D76/D83*100</f>
        <v>0.72766569854657825</v>
      </c>
      <c r="F76" s="14">
        <f t="shared" si="8"/>
        <v>11550653</v>
      </c>
      <c r="G76" s="1">
        <f t="shared" si="7"/>
        <v>134.69300081997002</v>
      </c>
    </row>
    <row r="77" spans="1:7">
      <c r="A77" s="11" t="s">
        <v>71</v>
      </c>
      <c r="B77" s="12" t="s">
        <v>72</v>
      </c>
      <c r="C77" s="13">
        <v>20515900</v>
      </c>
      <c r="D77" s="15">
        <v>7870300</v>
      </c>
      <c r="E77" s="1">
        <f>D77/D83*100</f>
        <v>0.12770664359774386</v>
      </c>
      <c r="F77" s="14">
        <f t="shared" si="8"/>
        <v>-12645600</v>
      </c>
      <c r="G77" s="1">
        <f t="shared" si="7"/>
        <v>38.361953411744061</v>
      </c>
    </row>
    <row r="78" spans="1:7">
      <c r="A78" s="11" t="s">
        <v>76</v>
      </c>
      <c r="B78" s="12" t="s">
        <v>77</v>
      </c>
      <c r="C78" s="13">
        <v>147206900</v>
      </c>
      <c r="D78" s="15">
        <v>148840632</v>
      </c>
      <c r="E78" s="1">
        <f>D78/D83*100</f>
        <v>2.4151477762838707</v>
      </c>
      <c r="F78" s="14">
        <f t="shared" si="8"/>
        <v>1633732</v>
      </c>
      <c r="G78" s="1">
        <f t="shared" si="7"/>
        <v>101.10982025978402</v>
      </c>
    </row>
    <row r="79" spans="1:7">
      <c r="A79" s="11" t="s">
        <v>78</v>
      </c>
      <c r="B79" s="12" t="s">
        <v>79</v>
      </c>
      <c r="C79" s="13">
        <v>118715475</v>
      </c>
      <c r="D79" s="15">
        <v>120495500</v>
      </c>
      <c r="E79" s="1">
        <f>D79/D83*100</f>
        <v>1.9552082987474357</v>
      </c>
      <c r="F79" s="14">
        <f t="shared" si="8"/>
        <v>1780025</v>
      </c>
      <c r="G79" s="1">
        <f t="shared" si="7"/>
        <v>101.49940435313931</v>
      </c>
    </row>
    <row r="80" spans="1:7">
      <c r="A80" s="11" t="s">
        <v>37</v>
      </c>
      <c r="B80" s="12" t="s">
        <v>38</v>
      </c>
      <c r="C80" s="13">
        <v>0</v>
      </c>
      <c r="D80" s="15">
        <v>46067415</v>
      </c>
      <c r="E80" s="1">
        <f>D80/D83*100</f>
        <v>0.74750834769632146</v>
      </c>
      <c r="F80" s="14">
        <f t="shared" si="8"/>
        <v>46067415</v>
      </c>
      <c r="G80" s="1">
        <v>0</v>
      </c>
    </row>
    <row r="81" spans="1:7" ht="31.5">
      <c r="A81" s="19" t="s">
        <v>80</v>
      </c>
      <c r="B81" s="7"/>
      <c r="C81" s="8">
        <f>C82</f>
        <v>13153600</v>
      </c>
      <c r="D81" s="8">
        <f>D82</f>
        <v>13372800</v>
      </c>
      <c r="E81" s="9">
        <f>D81/D83*100</f>
        <v>0.21699241496561869</v>
      </c>
      <c r="F81" s="8">
        <f>F82</f>
        <v>219200</v>
      </c>
      <c r="G81" s="9">
        <f>D81/C81*100</f>
        <v>101.66646393382801</v>
      </c>
    </row>
    <row r="82" spans="1:7">
      <c r="A82" s="11" t="s">
        <v>81</v>
      </c>
      <c r="B82" s="12" t="s">
        <v>82</v>
      </c>
      <c r="C82" s="13">
        <v>13153600</v>
      </c>
      <c r="D82" s="15">
        <v>13372800</v>
      </c>
      <c r="E82" s="1">
        <f>D82/D83*100</f>
        <v>0.21699241496561869</v>
      </c>
      <c r="F82" s="14">
        <f>D82-C82</f>
        <v>219200</v>
      </c>
      <c r="G82" s="1">
        <f>D82/C82*100</f>
        <v>101.66646393382801</v>
      </c>
    </row>
    <row r="83" spans="1:7">
      <c r="A83" s="21" t="s">
        <v>83</v>
      </c>
      <c r="B83" s="22"/>
      <c r="C83" s="23">
        <f>C6+C11+C22+C27+C35+C43+C49+C55+C58+C69+C81</f>
        <v>6545632146</v>
      </c>
      <c r="D83" s="23">
        <f>D6+D11+D22+D27+D35+D43+D49+D55+D58+D69+D81</f>
        <v>6162796060</v>
      </c>
      <c r="E83" s="9">
        <f>E6+E11+E22+E27+E35+E43+E49+E55+E58+E69+E81</f>
        <v>99.999999999999986</v>
      </c>
      <c r="F83" s="23">
        <f>F6+F11+F22+F27+F35+F43+F49+F55+F58+F69+F81</f>
        <v>-382836086</v>
      </c>
      <c r="G83" s="9">
        <f>D83/C83*100</f>
        <v>94.151274048695981</v>
      </c>
    </row>
  </sheetData>
  <mergeCells count="5">
    <mergeCell ref="F4:G4"/>
    <mergeCell ref="A2:G2"/>
    <mergeCell ref="B4:B5"/>
    <mergeCell ref="D4:E4"/>
    <mergeCell ref="A4:A5"/>
  </mergeCells>
  <pageMargins left="1.1811023622047245" right="0.39370078740157483" top="0.78740157480314965" bottom="0.78740157480314965" header="0.31496062992125984" footer="0.31496062992125984"/>
  <pageSetup paperSize="9" scale="52" fitToHeight="2" orientation="portrait" r:id="rId1"/>
  <headerFooter>
    <oddHeader>&amp;C&amp;P</oddHead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2015-12-15T11:38:26Z</cp:lastPrinted>
  <dcterms:created xsi:type="dcterms:W3CDTF">2013-11-26T13:36:57Z</dcterms:created>
  <dcterms:modified xsi:type="dcterms:W3CDTF">2015-12-15T11:38:59Z</dcterms:modified>
</cp:coreProperties>
</file>