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Лист1!$5:$7</definedName>
  </definedNames>
  <calcPr calcId="145621"/>
</workbook>
</file>

<file path=xl/calcChain.xml><?xml version="1.0" encoding="utf-8"?>
<calcChain xmlns="http://schemas.openxmlformats.org/spreadsheetml/2006/main">
  <c r="D24" i="1"/>
  <c r="D43" l="1"/>
  <c r="F40"/>
  <c r="F35"/>
  <c r="D39"/>
  <c r="F39" s="1"/>
  <c r="C39"/>
  <c r="E37"/>
  <c r="E38"/>
  <c r="D34"/>
  <c r="D16"/>
  <c r="E18"/>
  <c r="E19"/>
  <c r="F19"/>
  <c r="E20"/>
  <c r="E21"/>
  <c r="F21"/>
  <c r="E22"/>
  <c r="C10" l="1"/>
  <c r="D10"/>
  <c r="E11"/>
  <c r="F11"/>
  <c r="E12"/>
  <c r="F12"/>
  <c r="E13"/>
  <c r="F13"/>
  <c r="E14"/>
  <c r="F14"/>
  <c r="C16"/>
  <c r="C15" s="1"/>
  <c r="D15"/>
  <c r="E17"/>
  <c r="E23"/>
  <c r="F23"/>
  <c r="C25"/>
  <c r="C24" s="1"/>
  <c r="D25"/>
  <c r="E26"/>
  <c r="F26"/>
  <c r="E27"/>
  <c r="F27"/>
  <c r="E28"/>
  <c r="F28"/>
  <c r="E29"/>
  <c r="F29"/>
  <c r="E30"/>
  <c r="F30"/>
  <c r="E31"/>
  <c r="F31"/>
  <c r="E33"/>
  <c r="F33"/>
  <c r="C34"/>
  <c r="C32" s="1"/>
  <c r="D32"/>
  <c r="E35"/>
  <c r="E36"/>
  <c r="F36"/>
  <c r="E40"/>
  <c r="E39" s="1"/>
  <c r="C43"/>
  <c r="E44"/>
  <c r="F44"/>
  <c r="E45"/>
  <c r="F45"/>
  <c r="E46"/>
  <c r="F46"/>
  <c r="E47"/>
  <c r="F47"/>
  <c r="E48"/>
  <c r="F48"/>
  <c r="E49"/>
  <c r="F49"/>
  <c r="C50"/>
  <c r="D50"/>
  <c r="E51"/>
  <c r="F51"/>
  <c r="C52"/>
  <c r="D52"/>
  <c r="E53"/>
  <c r="F53"/>
  <c r="E54"/>
  <c r="F54"/>
  <c r="C55"/>
  <c r="D55"/>
  <c r="E56"/>
  <c r="F56"/>
  <c r="E57"/>
  <c r="F57"/>
  <c r="E58"/>
  <c r="F58"/>
  <c r="C59"/>
  <c r="D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C74"/>
  <c r="D74"/>
  <c r="E75"/>
  <c r="E76"/>
  <c r="F76"/>
  <c r="E77"/>
  <c r="F77"/>
  <c r="E78"/>
  <c r="F78"/>
  <c r="F74" l="1"/>
  <c r="E55"/>
  <c r="E52"/>
  <c r="E34"/>
  <c r="E50"/>
  <c r="E74"/>
  <c r="D42"/>
  <c r="E59"/>
  <c r="F59"/>
  <c r="E24"/>
  <c r="F24"/>
  <c r="D9"/>
  <c r="E32"/>
  <c r="F32"/>
  <c r="E15"/>
  <c r="F15"/>
  <c r="C9"/>
  <c r="E43"/>
  <c r="F34"/>
  <c r="F25"/>
  <c r="F16"/>
  <c r="F10"/>
  <c r="E25"/>
  <c r="E16"/>
  <c r="E10"/>
  <c r="C42"/>
  <c r="F55"/>
  <c r="F52"/>
  <c r="F50"/>
  <c r="F43"/>
  <c r="E42" l="1"/>
  <c r="F42"/>
  <c r="D8"/>
  <c r="F8" s="1"/>
  <c r="E9"/>
  <c r="F9"/>
  <c r="C8"/>
  <c r="C79" l="1"/>
  <c r="E8"/>
  <c r="D79"/>
  <c r="F79" l="1"/>
  <c r="E79"/>
</calcChain>
</file>

<file path=xl/sharedStrings.xml><?xml version="1.0" encoding="utf-8"?>
<sst xmlns="http://schemas.openxmlformats.org/spreadsheetml/2006/main" count="152" uniqueCount="149">
  <si>
    <t>Код бюджетной классификации</t>
  </si>
  <si>
    <t xml:space="preserve">Наименование </t>
  </si>
  <si>
    <t xml:space="preserve">Проект на 2015 год </t>
  </si>
  <si>
    <t>Отклонение 2016 от плана 2015 года</t>
  </si>
  <si>
    <t>%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</si>
  <si>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</si>
  <si>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</si>
  <si>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</si>
  <si>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</si>
  <si>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</si>
  <si>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</si>
  <si>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</si>
  <si>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</si>
  <si>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</si>
  <si>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</si>
  <si>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</si>
  <si>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</si>
  <si>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</si>
  <si>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</si>
  <si>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</si>
  <si>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</si>
  <si>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</si>
  <si>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</si>
  <si>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</si>
  <si>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000 1 03 02240 01 0000 110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</si>
  <si>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</si>
  <si>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000 1 03 02250 01 0000 110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</si>
  <si>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</si>
  <si>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</si>
  <si>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</si>
  <si>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</si>
  <si>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</si>
  <si>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</si>
  <si>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</si>
  <si>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</si>
  <si>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 взимаемый с налогоплательщиков, выбравших в качестве объекта налогообложения доходы</t>
  </si>
  <si>
    <t>000 1 05 01021 01 0000 110</t>
  </si>
  <si>
    <t>Налог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</si>
  <si>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</si>
  <si>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</si>
  <si>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000 1 05 02010 02 0000 110</t>
  </si>
  <si>
    <t>Единый налог на вмененный доход для отдельных видов деятельности</t>
  </si>
  <si>
    <t>000 1 05 03010 01 0000 110</t>
  </si>
  <si>
    <t xml:space="preserve">Единый сельскохозяйственный налог 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</si>
  <si>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</si>
  <si>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</si>
  <si>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</si>
  <si>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</si>
  <si>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</si>
  <si>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</si>
  <si>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000 1 06 06000 00 0000 110</t>
  </si>
  <si>
    <t>Земельный налог</t>
  </si>
  <si>
    <t>000 1 06 06012 04 0000 110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</si>
  <si>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</si>
  <si>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000 1 06 06022 04 0000 110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</si>
  <si>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</si>
  <si>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</si>
  <si>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</si>
  <si>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</si>
  <si>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</si>
  <si>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</si>
  <si>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</si>
  <si>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</si>
  <si>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</si>
  <si>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</si>
  <si>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</si>
  <si>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</si>
  <si>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</si>
  <si>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</si>
  <si>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</si>
  <si>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</si>
  <si>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</si>
  <si>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</si>
  <si>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</si>
  <si>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</si>
  <si>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</si>
  <si>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</si>
  <si>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</si>
  <si>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</si>
  <si>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</si>
  <si>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</si>
  <si>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</si>
  <si>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</si>
  <si>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</si>
  <si>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</si>
  <si>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</si>
  <si>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</si>
  <si>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000 114 01040 04 0000 410</t>
  </si>
  <si>
    <t>Доходы от продажи квартир, находящиеся в собственности городских округов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</si>
  <si>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</si>
  <si>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</si>
  <si>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</si>
  <si>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</si>
  <si>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</si>
  <si>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</si>
  <si>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</si>
  <si>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</si>
  <si>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</si>
  <si>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</si>
  <si>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</si>
  <si>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</si>
  <si>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</si>
  <si>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</si>
  <si>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</si>
  <si>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</si>
  <si>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</si>
  <si>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</si>
  <si>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</si>
  <si>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</si>
  <si>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</si>
  <si>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</si>
  <si>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</si>
  <si>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</si>
  <si>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</si>
  <si>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000 1 16 41000 01 0000 140</t>
  </si>
  <si>
    <t>Денежные взыскания (штрафы) за нарушение законодательства Российской Федерации об электроэнергетике</t>
  </si>
  <si>
    <t>000 1 16 43000 01 0000 140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</si>
  <si>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</si>
  <si>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</si>
  <si>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</si>
  <si>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</si>
  <si>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</si>
  <si>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</si>
  <si>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</si>
  <si>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</si>
  <si>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</si>
  <si>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</si>
  <si>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</si>
  <si>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</si>
  <si>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000 2 02 04000 00 0000 151</t>
  </si>
  <si>
    <t>Иные межбюджетные трансферты</t>
  </si>
  <si>
    <t>000 8 50 00000 00 0000 000</t>
  </si>
  <si>
    <t>ИТОГО ДОХОДОВ</t>
  </si>
  <si>
    <t>3</t>
  </si>
  <si>
    <t xml:space="preserve">Проект на 2016 год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</si>
  <si>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</si>
  <si>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</si>
  <si>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</si>
  <si>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Сумма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</si>
  <si>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</si>
  <si>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</si>
  <si>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</si>
  <si>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</si>
  <si>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</si>
  <si>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</si>
  <si>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</si>
  <si>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Сравнение проекта бюджета по доходам на 2016 год с планом на 2015 год </t>
  </si>
  <si>
    <t>Приложение № 1</t>
  </si>
  <si>
    <t>000 1 16 25030 01 0000 140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</si>
</sst>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8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/>
    </xf>
    <xf numFmtId="3" fontId="3" fillId="0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tabSelected="1" view="pageBreakPreview" topLeftCell="A5" zoomScaleNormal="100" zoomScaleSheetLayoutView="100" zoomScalePageLayoutView="90" workbookViewId="0">
      <selection activeCell="A71" sqref="A71:B72"/>
    </sheetView>
  </sheetViews>
  <sheetFormatPr defaultRowHeight="15.75"/>
  <cols>
    <col min="1" max="1" width="28.140625" style="1" customWidth="1"/>
    <col min="2" max="2" width="57.42578125" style="2" customWidth="1"/>
    <col min="3" max="3" width="15.7109375" style="3" customWidth="1"/>
    <col min="4" max="4" width="16.42578125" style="4" customWidth="1"/>
    <col min="5" max="5" width="14.42578125" style="3" customWidth="1"/>
    <col min="6" max="6" width="9.85546875" style="5" customWidth="1"/>
  </cols>
  <sheetData>
    <row r="1" spans="1:6">
      <c r="E1" s="3" t="s">
        <v>147</v>
      </c>
    </row>
    <row r="3" spans="1:6">
      <c r="A3" s="30" t="s">
        <v>146</v>
      </c>
      <c r="B3" s="31"/>
      <c r="C3" s="31"/>
      <c r="D3" s="31"/>
      <c r="E3" s="31"/>
      <c r="F3" s="31"/>
    </row>
    <row r="5" spans="1:6">
      <c r="A5" s="32" t="s">
        <v>0</v>
      </c>
      <c r="B5" s="34" t="s">
        <v>1</v>
      </c>
      <c r="C5" s="32" t="s">
        <v>2</v>
      </c>
      <c r="D5" s="36" t="s">
        <v>134</v>
      </c>
      <c r="E5" s="38" t="s">
        <v>3</v>
      </c>
      <c r="F5" s="39"/>
    </row>
    <row r="6" spans="1:6">
      <c r="A6" s="33"/>
      <c r="B6" s="35"/>
      <c r="C6" s="33"/>
      <c r="D6" s="37"/>
      <c r="E6" s="6" t="s">
        <v>138</v>
      </c>
      <c r="F6" s="7" t="s">
        <v>4</v>
      </c>
    </row>
    <row r="7" spans="1:6">
      <c r="A7" s="9">
        <v>1</v>
      </c>
      <c r="B7" s="9">
        <v>2</v>
      </c>
      <c r="C7" s="8" t="s">
        <v>133</v>
      </c>
      <c r="D7" s="10">
        <v>4</v>
      </c>
      <c r="E7" s="11">
        <v>5</v>
      </c>
      <c r="F7" s="10">
        <v>6</v>
      </c>
    </row>
    <row r="8" spans="1:6" ht="20.25" customHeight="1">
      <c r="A8" s="26" t="s">
        <v>5</v>
      </c>
      <c r="B8" s="12" t="s">
        <v>6</v>
      </c>
      <c r="C8" s="13">
        <f>C9+C42</f>
        <v>2840965300</v>
      </c>
      <c r="D8" s="13">
        <f>D9+D42</f>
        <v>2003077800</v>
      </c>
      <c r="E8" s="14">
        <f t="shared" ref="E8:E17" si="0">D8-C8</f>
        <v>-837887500</v>
      </c>
      <c r="F8" s="15">
        <f t="shared" ref="F8:F16" si="1">D8/C8*100</f>
        <v>70.506943537817932</v>
      </c>
    </row>
    <row r="9" spans="1:6" ht="19.5" customHeight="1">
      <c r="A9" s="26"/>
      <c r="B9" s="16" t="s">
        <v>7</v>
      </c>
      <c r="C9" s="13">
        <f>C10+C24+C32+C39+C15</f>
        <v>2555673900</v>
      </c>
      <c r="D9" s="13">
        <f>D10+D24+D32+D39+D15</f>
        <v>1703747800</v>
      </c>
      <c r="E9" s="14">
        <f t="shared" si="0"/>
        <v>-851926100</v>
      </c>
      <c r="F9" s="15">
        <f t="shared" si="1"/>
        <v>66.665304990593683</v>
      </c>
    </row>
    <row r="10" spans="1:6" ht="20.25" customHeight="1">
      <c r="A10" s="27" t="s">
        <v>8</v>
      </c>
      <c r="B10" s="17" t="s">
        <v>9</v>
      </c>
      <c r="C10" s="18">
        <f>C11+C12+C13+C14</f>
        <v>2105264900</v>
      </c>
      <c r="D10" s="18">
        <f>D11+D12+D13+D14</f>
        <v>1239510000</v>
      </c>
      <c r="E10" s="19">
        <f t="shared" si="0"/>
        <v>-865754900</v>
      </c>
      <c r="F10" s="20">
        <f t="shared" si="1"/>
        <v>58.876676279550381</v>
      </c>
    </row>
    <row r="11" spans="1:6" ht="94.5">
      <c r="A11" s="28" t="s">
        <v>10</v>
      </c>
      <c r="B11" s="21" t="s">
        <v>11</v>
      </c>
      <c r="C11" s="18">
        <v>2069475400</v>
      </c>
      <c r="D11" s="18">
        <v>1217971400</v>
      </c>
      <c r="E11" s="19">
        <f t="shared" si="0"/>
        <v>-851504000</v>
      </c>
      <c r="F11" s="20">
        <f t="shared" si="1"/>
        <v>58.854113462764523</v>
      </c>
    </row>
    <row r="12" spans="1:6" ht="126">
      <c r="A12" s="28" t="s">
        <v>12</v>
      </c>
      <c r="B12" s="21" t="s">
        <v>13</v>
      </c>
      <c r="C12" s="18">
        <v>14736900</v>
      </c>
      <c r="D12" s="18">
        <v>8770800</v>
      </c>
      <c r="E12" s="19">
        <f t="shared" si="0"/>
        <v>-5966100</v>
      </c>
      <c r="F12" s="20">
        <f t="shared" si="1"/>
        <v>59.515909044643031</v>
      </c>
    </row>
    <row r="13" spans="1:6" ht="50.25" customHeight="1">
      <c r="A13" s="28" t="s">
        <v>14</v>
      </c>
      <c r="B13" s="21" t="s">
        <v>15</v>
      </c>
      <c r="C13" s="18">
        <v>12631600</v>
      </c>
      <c r="D13" s="18">
        <v>7517800</v>
      </c>
      <c r="E13" s="19">
        <f t="shared" si="0"/>
        <v>-5113800</v>
      </c>
      <c r="F13" s="20">
        <f t="shared" si="1"/>
        <v>59.515817473637547</v>
      </c>
    </row>
    <row r="14" spans="1:6" ht="110.25">
      <c r="A14" s="28" t="s">
        <v>16</v>
      </c>
      <c r="B14" s="21" t="s">
        <v>17</v>
      </c>
      <c r="C14" s="18">
        <v>8421000</v>
      </c>
      <c r="D14" s="18">
        <v>5250000</v>
      </c>
      <c r="E14" s="19">
        <f t="shared" si="0"/>
        <v>-3171000</v>
      </c>
      <c r="F14" s="20">
        <f t="shared" si="1"/>
        <v>62.344139650872819</v>
      </c>
    </row>
    <row r="15" spans="1:6" ht="35.25" customHeight="1">
      <c r="A15" s="28" t="s">
        <v>18</v>
      </c>
      <c r="B15" s="17" t="s">
        <v>19</v>
      </c>
      <c r="C15" s="18">
        <f>C16</f>
        <v>5696000</v>
      </c>
      <c r="D15" s="18">
        <f>D16</f>
        <v>5921800</v>
      </c>
      <c r="E15" s="19">
        <f t="shared" si="0"/>
        <v>225800</v>
      </c>
      <c r="F15" s="20">
        <f t="shared" si="1"/>
        <v>103.96418539325842</v>
      </c>
    </row>
    <row r="16" spans="1:6" ht="36" customHeight="1">
      <c r="A16" s="28" t="s">
        <v>20</v>
      </c>
      <c r="B16" s="21" t="s">
        <v>21</v>
      </c>
      <c r="C16" s="18">
        <f>C21+C23+C17+C19</f>
        <v>5696000</v>
      </c>
      <c r="D16" s="18">
        <f>D21+D23+D17+D19++D18+D20+D22</f>
        <v>5921800</v>
      </c>
      <c r="E16" s="19">
        <f t="shared" si="0"/>
        <v>225800</v>
      </c>
      <c r="F16" s="20">
        <f t="shared" si="1"/>
        <v>103.96418539325842</v>
      </c>
    </row>
    <row r="17" spans="1:6" ht="53.25" customHeight="1">
      <c r="A17" s="28" t="s">
        <v>22</v>
      </c>
      <c r="B17" s="21" t="s">
        <v>23</v>
      </c>
      <c r="C17" s="18">
        <v>2930800</v>
      </c>
      <c r="D17" s="18"/>
      <c r="E17" s="19">
        <f t="shared" si="0"/>
        <v>-2930800</v>
      </c>
      <c r="F17" s="20"/>
    </row>
    <row r="18" spans="1:6" ht="94.5">
      <c r="A18" s="28" t="s">
        <v>22</v>
      </c>
      <c r="B18" s="21" t="s">
        <v>135</v>
      </c>
      <c r="C18" s="18"/>
      <c r="D18" s="18">
        <v>3330000</v>
      </c>
      <c r="E18" s="19">
        <f t="shared" ref="E18:E22" si="2">D18-C18</f>
        <v>3330000</v>
      </c>
      <c r="F18" s="20"/>
    </row>
    <row r="19" spans="1:6" ht="63">
      <c r="A19" s="28" t="s">
        <v>24</v>
      </c>
      <c r="B19" s="21" t="s">
        <v>25</v>
      </c>
      <c r="C19" s="18">
        <v>45600</v>
      </c>
      <c r="D19" s="18"/>
      <c r="E19" s="19">
        <f t="shared" si="2"/>
        <v>-45600</v>
      </c>
      <c r="F19" s="20">
        <f t="shared" ref="F19:F21" si="3">D19/C19*100</f>
        <v>0</v>
      </c>
    </row>
    <row r="20" spans="1:6" ht="110.25">
      <c r="A20" s="28" t="s">
        <v>24</v>
      </c>
      <c r="B20" s="21" t="s">
        <v>136</v>
      </c>
      <c r="C20" s="18"/>
      <c r="D20" s="18">
        <v>45600</v>
      </c>
      <c r="E20" s="19">
        <f t="shared" si="2"/>
        <v>45600</v>
      </c>
      <c r="F20" s="20"/>
    </row>
    <row r="21" spans="1:6" ht="63">
      <c r="A21" s="28" t="s">
        <v>26</v>
      </c>
      <c r="B21" s="21" t="s">
        <v>27</v>
      </c>
      <c r="C21" s="18">
        <v>2537200</v>
      </c>
      <c r="D21" s="18"/>
      <c r="E21" s="19">
        <f t="shared" si="2"/>
        <v>-2537200</v>
      </c>
      <c r="F21" s="20">
        <f t="shared" si="3"/>
        <v>0</v>
      </c>
    </row>
    <row r="22" spans="1:6" ht="94.5">
      <c r="A22" s="28" t="s">
        <v>26</v>
      </c>
      <c r="B22" s="21" t="s">
        <v>137</v>
      </c>
      <c r="C22" s="18"/>
      <c r="D22" s="18">
        <v>2546200</v>
      </c>
      <c r="E22" s="19">
        <f t="shared" si="2"/>
        <v>2546200</v>
      </c>
      <c r="F22" s="20"/>
    </row>
    <row r="23" spans="1:6" ht="63">
      <c r="A23" s="28" t="s">
        <v>28</v>
      </c>
      <c r="B23" s="21" t="s">
        <v>29</v>
      </c>
      <c r="C23" s="18">
        <v>182400</v>
      </c>
      <c r="D23" s="18"/>
      <c r="E23" s="19">
        <f t="shared" ref="E23:E36" si="4">D23-C23</f>
        <v>-182400</v>
      </c>
      <c r="F23" s="20">
        <f t="shared" ref="F23:F36" si="5">D23/C23*100</f>
        <v>0</v>
      </c>
    </row>
    <row r="24" spans="1:6" ht="21" customHeight="1">
      <c r="A24" s="27" t="s">
        <v>30</v>
      </c>
      <c r="B24" s="17" t="s">
        <v>31</v>
      </c>
      <c r="C24" s="18">
        <f>C29+C30+C31+C25</f>
        <v>319825000</v>
      </c>
      <c r="D24" s="18">
        <f>D29+D30+D31+D25</f>
        <v>309481000</v>
      </c>
      <c r="E24" s="19">
        <f t="shared" si="4"/>
        <v>-10344000</v>
      </c>
      <c r="F24" s="20">
        <f t="shared" si="5"/>
        <v>96.765731259282418</v>
      </c>
    </row>
    <row r="25" spans="1:6" ht="36" customHeight="1">
      <c r="A25" s="27" t="s">
        <v>32</v>
      </c>
      <c r="B25" s="22" t="s">
        <v>33</v>
      </c>
      <c r="C25" s="18">
        <f>C26+C27+C28</f>
        <v>186025000</v>
      </c>
      <c r="D25" s="18">
        <f>D26+D27+D28</f>
        <v>189831000</v>
      </c>
      <c r="E25" s="19">
        <f t="shared" si="4"/>
        <v>3806000</v>
      </c>
      <c r="F25" s="20">
        <f t="shared" si="5"/>
        <v>102.04596156430587</v>
      </c>
    </row>
    <row r="26" spans="1:6" ht="31.5">
      <c r="A26" s="27" t="s">
        <v>34</v>
      </c>
      <c r="B26" s="22" t="s">
        <v>35</v>
      </c>
      <c r="C26" s="18">
        <v>137025000</v>
      </c>
      <c r="D26" s="18">
        <v>139628000</v>
      </c>
      <c r="E26" s="19">
        <f t="shared" si="4"/>
        <v>2603000</v>
      </c>
      <c r="F26" s="20">
        <f t="shared" si="5"/>
        <v>101.8996533479292</v>
      </c>
    </row>
    <row r="27" spans="1:6" ht="47.25">
      <c r="A27" s="27" t="s">
        <v>36</v>
      </c>
      <c r="B27" s="22" t="s">
        <v>37</v>
      </c>
      <c r="C27" s="18">
        <v>37000000</v>
      </c>
      <c r="D27" s="18">
        <v>37703000</v>
      </c>
      <c r="E27" s="19">
        <f t="shared" si="4"/>
        <v>703000</v>
      </c>
      <c r="F27" s="20">
        <f t="shared" si="5"/>
        <v>101.89999999999999</v>
      </c>
    </row>
    <row r="28" spans="1:6" ht="31.5">
      <c r="A28" s="27" t="s">
        <v>38</v>
      </c>
      <c r="B28" s="22" t="s">
        <v>39</v>
      </c>
      <c r="C28" s="18">
        <v>12000000</v>
      </c>
      <c r="D28" s="18">
        <v>12500000</v>
      </c>
      <c r="E28" s="19">
        <f t="shared" si="4"/>
        <v>500000</v>
      </c>
      <c r="F28" s="20">
        <f t="shared" si="5"/>
        <v>104.16666666666667</v>
      </c>
    </row>
    <row r="29" spans="1:6" ht="31.5">
      <c r="A29" s="27" t="s">
        <v>40</v>
      </c>
      <c r="B29" s="22" t="s">
        <v>41</v>
      </c>
      <c r="C29" s="18">
        <v>118000000</v>
      </c>
      <c r="D29" s="18">
        <v>100000000</v>
      </c>
      <c r="E29" s="19">
        <f t="shared" si="4"/>
        <v>-18000000</v>
      </c>
      <c r="F29" s="20">
        <f t="shared" si="5"/>
        <v>84.745762711864401</v>
      </c>
    </row>
    <row r="30" spans="1:6" ht="24.75" customHeight="1">
      <c r="A30" s="27" t="s">
        <v>42</v>
      </c>
      <c r="B30" s="22" t="s">
        <v>43</v>
      </c>
      <c r="C30" s="18">
        <v>800000</v>
      </c>
      <c r="D30" s="18">
        <v>650000</v>
      </c>
      <c r="E30" s="19">
        <f t="shared" si="4"/>
        <v>-150000</v>
      </c>
      <c r="F30" s="20">
        <f t="shared" si="5"/>
        <v>81.25</v>
      </c>
    </row>
    <row r="31" spans="1:6" ht="47.25">
      <c r="A31" s="27" t="s">
        <v>44</v>
      </c>
      <c r="B31" s="22" t="s">
        <v>45</v>
      </c>
      <c r="C31" s="18">
        <v>15000000</v>
      </c>
      <c r="D31" s="18">
        <v>19000000</v>
      </c>
      <c r="E31" s="19">
        <f t="shared" si="4"/>
        <v>4000000</v>
      </c>
      <c r="F31" s="20">
        <f t="shared" si="5"/>
        <v>126.66666666666666</v>
      </c>
    </row>
    <row r="32" spans="1:6" ht="24" customHeight="1">
      <c r="A32" s="27" t="s">
        <v>46</v>
      </c>
      <c r="B32" s="22" t="s">
        <v>47</v>
      </c>
      <c r="C32" s="18">
        <f>C33+C34</f>
        <v>108388000</v>
      </c>
      <c r="D32" s="18">
        <f>D33+D34</f>
        <v>127125000</v>
      </c>
      <c r="E32" s="19">
        <f t="shared" si="4"/>
        <v>18737000</v>
      </c>
      <c r="F32" s="20">
        <f t="shared" si="5"/>
        <v>117.28696903716278</v>
      </c>
    </row>
    <row r="33" spans="1:6" ht="47.25">
      <c r="A33" s="27" t="s">
        <v>48</v>
      </c>
      <c r="B33" s="23" t="s">
        <v>49</v>
      </c>
      <c r="C33" s="18">
        <v>39388000</v>
      </c>
      <c r="D33" s="18">
        <v>46925000</v>
      </c>
      <c r="E33" s="19">
        <f t="shared" si="4"/>
        <v>7537000</v>
      </c>
      <c r="F33" s="20">
        <f t="shared" si="5"/>
        <v>119.13526962526657</v>
      </c>
    </row>
    <row r="34" spans="1:6" ht="24.75" customHeight="1">
      <c r="A34" s="27" t="s">
        <v>50</v>
      </c>
      <c r="B34" s="23" t="s">
        <v>51</v>
      </c>
      <c r="C34" s="18">
        <f>C35+C36</f>
        <v>69000000</v>
      </c>
      <c r="D34" s="18">
        <f>D35+D36+D37+D38</f>
        <v>80200000</v>
      </c>
      <c r="E34" s="19">
        <f t="shared" si="4"/>
        <v>11200000</v>
      </c>
      <c r="F34" s="20">
        <f t="shared" si="5"/>
        <v>116.23188405797103</v>
      </c>
    </row>
    <row r="35" spans="1:6" ht="84.75" customHeight="1">
      <c r="A35" s="27" t="s">
        <v>52</v>
      </c>
      <c r="B35" s="23" t="s">
        <v>53</v>
      </c>
      <c r="C35" s="18">
        <v>8000000</v>
      </c>
      <c r="D35" s="18"/>
      <c r="E35" s="19">
        <f t="shared" si="4"/>
        <v>-8000000</v>
      </c>
      <c r="F35" s="20">
        <f t="shared" si="5"/>
        <v>0</v>
      </c>
    </row>
    <row r="36" spans="1:6" ht="85.5" customHeight="1">
      <c r="A36" s="27" t="s">
        <v>54</v>
      </c>
      <c r="B36" s="23" t="s">
        <v>55</v>
      </c>
      <c r="C36" s="18">
        <v>61000000</v>
      </c>
      <c r="D36" s="18"/>
      <c r="E36" s="19">
        <f t="shared" si="4"/>
        <v>-61000000</v>
      </c>
      <c r="F36" s="20">
        <f t="shared" si="5"/>
        <v>0</v>
      </c>
    </row>
    <row r="37" spans="1:6" ht="38.25" customHeight="1">
      <c r="A37" s="29" t="s">
        <v>139</v>
      </c>
      <c r="B37" s="24" t="s">
        <v>140</v>
      </c>
      <c r="C37" s="18"/>
      <c r="D37" s="18">
        <v>65500000</v>
      </c>
      <c r="E37" s="19">
        <f t="shared" ref="E37:E38" si="6">D37-C37</f>
        <v>65500000</v>
      </c>
      <c r="F37" s="20"/>
    </row>
    <row r="38" spans="1:6" ht="47.25">
      <c r="A38" s="29" t="s">
        <v>141</v>
      </c>
      <c r="B38" s="24" t="s">
        <v>142</v>
      </c>
      <c r="C38" s="18"/>
      <c r="D38" s="18">
        <v>14700000</v>
      </c>
      <c r="E38" s="19">
        <f t="shared" si="6"/>
        <v>14700000</v>
      </c>
      <c r="F38" s="20"/>
    </row>
    <row r="39" spans="1:6" ht="21.75" customHeight="1">
      <c r="A39" s="27" t="s">
        <v>56</v>
      </c>
      <c r="B39" s="23" t="s">
        <v>57</v>
      </c>
      <c r="C39" s="18">
        <f>C40+C41</f>
        <v>16500000</v>
      </c>
      <c r="D39" s="18">
        <f t="shared" ref="D39:E39" si="7">D40+D41</f>
        <v>21710000</v>
      </c>
      <c r="E39" s="18">
        <f t="shared" si="7"/>
        <v>5200000</v>
      </c>
      <c r="F39" s="20">
        <f t="shared" ref="F39:F40" si="8">D39/C39*100</f>
        <v>131.57575757575756</v>
      </c>
    </row>
    <row r="40" spans="1:6" ht="47.25">
      <c r="A40" s="27" t="s">
        <v>58</v>
      </c>
      <c r="B40" s="23" t="s">
        <v>59</v>
      </c>
      <c r="C40" s="18">
        <v>16500000</v>
      </c>
      <c r="D40" s="18">
        <v>21700000</v>
      </c>
      <c r="E40" s="19">
        <f>D40-C40</f>
        <v>5200000</v>
      </c>
      <c r="F40" s="20">
        <f t="shared" si="8"/>
        <v>131.51515151515153</v>
      </c>
    </row>
    <row r="41" spans="1:6" ht="31.5">
      <c r="A41" s="29" t="s">
        <v>143</v>
      </c>
      <c r="B41" s="24" t="s">
        <v>144</v>
      </c>
      <c r="C41" s="18"/>
      <c r="D41" s="18">
        <v>10000</v>
      </c>
      <c r="E41" s="19"/>
      <c r="F41" s="20"/>
    </row>
    <row r="42" spans="1:6" ht="24" customHeight="1">
      <c r="A42" s="26"/>
      <c r="B42" s="12" t="s">
        <v>60</v>
      </c>
      <c r="C42" s="13">
        <f>C43+C50+C52+C55+C59</f>
        <v>285291400</v>
      </c>
      <c r="D42" s="13">
        <f>D43+D50+D52+D55+D59</f>
        <v>299330000</v>
      </c>
      <c r="E42" s="14">
        <f t="shared" ref="E42:E79" si="9">D42-C42</f>
        <v>14038600</v>
      </c>
      <c r="F42" s="15">
        <f t="shared" ref="F42:F74" si="10">D42/C42*100</f>
        <v>104.92079326611317</v>
      </c>
    </row>
    <row r="43" spans="1:6" ht="31.5">
      <c r="A43" s="27" t="s">
        <v>61</v>
      </c>
      <c r="B43" s="22" t="s">
        <v>62</v>
      </c>
      <c r="C43" s="18">
        <f>C44+C45+C46+C47+C48+C49</f>
        <v>228670000</v>
      </c>
      <c r="D43" s="18">
        <f>D44+D45+D46+D47+D48+D49</f>
        <v>245100000</v>
      </c>
      <c r="E43" s="19">
        <f t="shared" si="9"/>
        <v>16430000</v>
      </c>
      <c r="F43" s="20">
        <f t="shared" si="10"/>
        <v>107.18502645734027</v>
      </c>
    </row>
    <row r="44" spans="1:6" ht="63">
      <c r="A44" s="27" t="s">
        <v>63</v>
      </c>
      <c r="B44" s="22" t="s">
        <v>64</v>
      </c>
      <c r="C44" s="18">
        <v>1000000</v>
      </c>
      <c r="D44" s="18">
        <v>1000000</v>
      </c>
      <c r="E44" s="19">
        <f t="shared" si="9"/>
        <v>0</v>
      </c>
      <c r="F44" s="20">
        <f t="shared" si="10"/>
        <v>100</v>
      </c>
    </row>
    <row r="45" spans="1:6" ht="94.5">
      <c r="A45" s="27" t="s">
        <v>65</v>
      </c>
      <c r="B45" s="25" t="s">
        <v>66</v>
      </c>
      <c r="C45" s="18">
        <v>207500000</v>
      </c>
      <c r="D45" s="18">
        <v>226000000</v>
      </c>
      <c r="E45" s="19">
        <f t="shared" si="9"/>
        <v>18500000</v>
      </c>
      <c r="F45" s="20">
        <f t="shared" si="10"/>
        <v>108.91566265060241</v>
      </c>
    </row>
    <row r="46" spans="1:6" ht="85.5" customHeight="1">
      <c r="A46" s="27" t="s">
        <v>67</v>
      </c>
      <c r="B46" s="25" t="s">
        <v>68</v>
      </c>
      <c r="C46" s="18">
        <v>500000</v>
      </c>
      <c r="D46" s="18">
        <v>500000</v>
      </c>
      <c r="E46" s="19">
        <f t="shared" si="9"/>
        <v>0</v>
      </c>
      <c r="F46" s="20">
        <f t="shared" si="10"/>
        <v>100</v>
      </c>
    </row>
    <row r="47" spans="1:6" ht="85.5" customHeight="1">
      <c r="A47" s="27" t="s">
        <v>69</v>
      </c>
      <c r="B47" s="22" t="s">
        <v>70</v>
      </c>
      <c r="C47" s="18">
        <v>15000000</v>
      </c>
      <c r="D47" s="18">
        <v>15000000</v>
      </c>
      <c r="E47" s="19">
        <f t="shared" si="9"/>
        <v>0</v>
      </c>
      <c r="F47" s="20">
        <f t="shared" si="10"/>
        <v>100</v>
      </c>
    </row>
    <row r="48" spans="1:6" ht="67.5" customHeight="1">
      <c r="A48" s="27" t="s">
        <v>71</v>
      </c>
      <c r="B48" s="22" t="s">
        <v>72</v>
      </c>
      <c r="C48" s="18">
        <v>100000</v>
      </c>
      <c r="D48" s="18">
        <v>100000</v>
      </c>
      <c r="E48" s="19">
        <f t="shared" si="9"/>
        <v>0</v>
      </c>
      <c r="F48" s="20">
        <f t="shared" si="10"/>
        <v>100</v>
      </c>
    </row>
    <row r="49" spans="1:6" ht="94.5">
      <c r="A49" s="27" t="s">
        <v>73</v>
      </c>
      <c r="B49" s="22" t="s">
        <v>74</v>
      </c>
      <c r="C49" s="18">
        <v>4570000</v>
      </c>
      <c r="D49" s="18">
        <v>2500000</v>
      </c>
      <c r="E49" s="19">
        <f t="shared" si="9"/>
        <v>-2070000</v>
      </c>
      <c r="F49" s="20">
        <f t="shared" si="10"/>
        <v>54.704595185995622</v>
      </c>
    </row>
    <row r="50" spans="1:6" ht="26.25" customHeight="1">
      <c r="A50" s="27" t="s">
        <v>75</v>
      </c>
      <c r="B50" s="22" t="s">
        <v>76</v>
      </c>
      <c r="C50" s="18">
        <f>C51</f>
        <v>7552900</v>
      </c>
      <c r="D50" s="18">
        <f>D51</f>
        <v>2613500</v>
      </c>
      <c r="E50" s="19">
        <f t="shared" si="9"/>
        <v>-4939400</v>
      </c>
      <c r="F50" s="20">
        <f t="shared" si="10"/>
        <v>34.602602973692228</v>
      </c>
    </row>
    <row r="51" spans="1:6" ht="29.25" customHeight="1">
      <c r="A51" s="27" t="s">
        <v>77</v>
      </c>
      <c r="B51" s="22" t="s">
        <v>78</v>
      </c>
      <c r="C51" s="18">
        <v>7552900</v>
      </c>
      <c r="D51" s="18">
        <v>2613500</v>
      </c>
      <c r="E51" s="19">
        <f t="shared" si="9"/>
        <v>-4939400</v>
      </c>
      <c r="F51" s="20">
        <f t="shared" si="10"/>
        <v>34.602602973692228</v>
      </c>
    </row>
    <row r="52" spans="1:6" ht="31.5">
      <c r="A52" s="27" t="s">
        <v>79</v>
      </c>
      <c r="B52" s="22" t="s">
        <v>80</v>
      </c>
      <c r="C52" s="18">
        <f>C53+C54</f>
        <v>614500</v>
      </c>
      <c r="D52" s="18">
        <f>D53+D54</f>
        <v>534500</v>
      </c>
      <c r="E52" s="19">
        <f t="shared" si="9"/>
        <v>-80000</v>
      </c>
      <c r="F52" s="20">
        <f t="shared" si="10"/>
        <v>86.981285598047194</v>
      </c>
    </row>
    <row r="53" spans="1:6" ht="31.5">
      <c r="A53" s="27" t="s">
        <v>81</v>
      </c>
      <c r="B53" s="22" t="s">
        <v>82</v>
      </c>
      <c r="C53" s="18">
        <v>434500</v>
      </c>
      <c r="D53" s="18">
        <v>434500</v>
      </c>
      <c r="E53" s="19">
        <f t="shared" si="9"/>
        <v>0</v>
      </c>
      <c r="F53" s="20">
        <f t="shared" si="10"/>
        <v>100</v>
      </c>
    </row>
    <row r="54" spans="1:6" ht="31.5">
      <c r="A54" s="27" t="s">
        <v>83</v>
      </c>
      <c r="B54" s="22" t="s">
        <v>84</v>
      </c>
      <c r="C54" s="18">
        <v>180000</v>
      </c>
      <c r="D54" s="18">
        <v>100000</v>
      </c>
      <c r="E54" s="19">
        <f t="shared" si="9"/>
        <v>-80000</v>
      </c>
      <c r="F54" s="20">
        <f t="shared" si="10"/>
        <v>55.555555555555557</v>
      </c>
    </row>
    <row r="55" spans="1:6" ht="31.5">
      <c r="A55" s="27" t="s">
        <v>85</v>
      </c>
      <c r="B55" s="22" t="s">
        <v>86</v>
      </c>
      <c r="C55" s="18">
        <f>C57+C58+C56</f>
        <v>35300000</v>
      </c>
      <c r="D55" s="18">
        <f>D57+D58+D56</f>
        <v>35300000</v>
      </c>
      <c r="E55" s="19">
        <f t="shared" si="9"/>
        <v>0</v>
      </c>
      <c r="F55" s="20">
        <f t="shared" si="10"/>
        <v>100</v>
      </c>
    </row>
    <row r="56" spans="1:6" ht="36.75" customHeight="1">
      <c r="A56" s="27" t="s">
        <v>87</v>
      </c>
      <c r="B56" s="22" t="s">
        <v>88</v>
      </c>
      <c r="C56" s="18">
        <v>300000</v>
      </c>
      <c r="D56" s="18">
        <v>300000</v>
      </c>
      <c r="E56" s="19">
        <f t="shared" si="9"/>
        <v>0</v>
      </c>
      <c r="F56" s="20">
        <f t="shared" si="10"/>
        <v>100</v>
      </c>
    </row>
    <row r="57" spans="1:6" ht="102" customHeight="1">
      <c r="A57" s="27" t="s">
        <v>89</v>
      </c>
      <c r="B57" s="25" t="s">
        <v>90</v>
      </c>
      <c r="C57" s="18">
        <v>10000000</v>
      </c>
      <c r="D57" s="18">
        <v>10000000</v>
      </c>
      <c r="E57" s="19">
        <f t="shared" si="9"/>
        <v>0</v>
      </c>
      <c r="F57" s="20">
        <f t="shared" si="10"/>
        <v>100</v>
      </c>
    </row>
    <row r="58" spans="1:6" ht="53.25" customHeight="1">
      <c r="A58" s="27" t="s">
        <v>91</v>
      </c>
      <c r="B58" s="25" t="s">
        <v>92</v>
      </c>
      <c r="C58" s="18">
        <v>25000000</v>
      </c>
      <c r="D58" s="18">
        <v>25000000</v>
      </c>
      <c r="E58" s="19">
        <f t="shared" si="9"/>
        <v>0</v>
      </c>
      <c r="F58" s="20">
        <f t="shared" si="10"/>
        <v>100</v>
      </c>
    </row>
    <row r="59" spans="1:6" ht="24.75" customHeight="1">
      <c r="A59" s="27" t="s">
        <v>93</v>
      </c>
      <c r="B59" s="22" t="s">
        <v>94</v>
      </c>
      <c r="C59" s="18">
        <f>C60+C61+C62+C63+C64+C65+C66+C67+C68+C69+C71+C73+C70+C72</f>
        <v>13154000</v>
      </c>
      <c r="D59" s="18">
        <f>D60+D61+D62+D63+D64+D65+D66+D67+D68+D69+D71+D73+D70+D72</f>
        <v>15782000</v>
      </c>
      <c r="E59" s="19">
        <f t="shared" si="9"/>
        <v>2628000</v>
      </c>
      <c r="F59" s="20">
        <f t="shared" si="10"/>
        <v>119.97871369925497</v>
      </c>
    </row>
    <row r="60" spans="1:6" ht="78.75">
      <c r="A60" s="27" t="s">
        <v>95</v>
      </c>
      <c r="B60" s="23" t="s">
        <v>96</v>
      </c>
      <c r="C60" s="18">
        <v>600000</v>
      </c>
      <c r="D60" s="18">
        <v>1780000</v>
      </c>
      <c r="E60" s="19">
        <f t="shared" si="9"/>
        <v>1180000</v>
      </c>
      <c r="F60" s="20">
        <f t="shared" si="10"/>
        <v>296.66666666666669</v>
      </c>
    </row>
    <row r="61" spans="1:6" ht="63">
      <c r="A61" s="27" t="s">
        <v>97</v>
      </c>
      <c r="B61" s="23" t="s">
        <v>98</v>
      </c>
      <c r="C61" s="18">
        <v>50000</v>
      </c>
      <c r="D61" s="18">
        <v>100000</v>
      </c>
      <c r="E61" s="19">
        <f t="shared" si="9"/>
        <v>50000</v>
      </c>
      <c r="F61" s="20">
        <f t="shared" si="10"/>
        <v>200</v>
      </c>
    </row>
    <row r="62" spans="1:6" ht="78.75">
      <c r="A62" s="27" t="s">
        <v>99</v>
      </c>
      <c r="B62" s="23" t="s">
        <v>100</v>
      </c>
      <c r="C62" s="18">
        <v>800000</v>
      </c>
      <c r="D62" s="18">
        <v>1425000</v>
      </c>
      <c r="E62" s="19">
        <f t="shared" si="9"/>
        <v>625000</v>
      </c>
      <c r="F62" s="20">
        <f t="shared" si="10"/>
        <v>178.125</v>
      </c>
    </row>
    <row r="63" spans="1:6" ht="63">
      <c r="A63" s="27" t="s">
        <v>101</v>
      </c>
      <c r="B63" s="23" t="s">
        <v>102</v>
      </c>
      <c r="C63" s="18">
        <v>350000</v>
      </c>
      <c r="D63" s="18">
        <v>1300000</v>
      </c>
      <c r="E63" s="19">
        <f t="shared" si="9"/>
        <v>950000</v>
      </c>
      <c r="F63" s="20">
        <f t="shared" si="10"/>
        <v>371.42857142857144</v>
      </c>
    </row>
    <row r="64" spans="1:6" ht="67.5" customHeight="1">
      <c r="A64" s="27" t="s">
        <v>103</v>
      </c>
      <c r="B64" s="23" t="s">
        <v>104</v>
      </c>
      <c r="C64" s="18">
        <v>5000</v>
      </c>
      <c r="D64" s="18">
        <v>10000</v>
      </c>
      <c r="E64" s="19">
        <f t="shared" si="9"/>
        <v>5000</v>
      </c>
      <c r="F64" s="20">
        <f t="shared" si="10"/>
        <v>200</v>
      </c>
    </row>
    <row r="65" spans="1:6" ht="52.5" customHeight="1">
      <c r="A65" s="27" t="s">
        <v>148</v>
      </c>
      <c r="B65" s="23" t="s">
        <v>105</v>
      </c>
      <c r="C65" s="18">
        <v>150000</v>
      </c>
      <c r="D65" s="18">
        <v>160000</v>
      </c>
      <c r="E65" s="19">
        <f t="shared" si="9"/>
        <v>10000</v>
      </c>
      <c r="F65" s="20">
        <f t="shared" si="10"/>
        <v>106.66666666666667</v>
      </c>
    </row>
    <row r="66" spans="1:6" ht="40.5" customHeight="1">
      <c r="A66" s="27" t="s">
        <v>106</v>
      </c>
      <c r="B66" s="23" t="s">
        <v>107</v>
      </c>
      <c r="C66" s="18">
        <v>1465000</v>
      </c>
      <c r="D66" s="18">
        <v>1680000</v>
      </c>
      <c r="E66" s="19">
        <f t="shared" si="9"/>
        <v>215000</v>
      </c>
      <c r="F66" s="20">
        <f t="shared" si="10"/>
        <v>114.67576791808874</v>
      </c>
    </row>
    <row r="67" spans="1:6" ht="39.75" customHeight="1">
      <c r="A67" s="27" t="s">
        <v>108</v>
      </c>
      <c r="B67" s="23" t="s">
        <v>109</v>
      </c>
      <c r="C67" s="18">
        <v>150000</v>
      </c>
      <c r="D67" s="18">
        <v>150000</v>
      </c>
      <c r="E67" s="19">
        <f t="shared" si="9"/>
        <v>0</v>
      </c>
      <c r="F67" s="20">
        <f t="shared" si="10"/>
        <v>100</v>
      </c>
    </row>
    <row r="68" spans="1:6" ht="63">
      <c r="A68" s="27" t="s">
        <v>110</v>
      </c>
      <c r="B68" s="23" t="s">
        <v>111</v>
      </c>
      <c r="C68" s="18">
        <v>500000</v>
      </c>
      <c r="D68" s="18">
        <v>350000</v>
      </c>
      <c r="E68" s="19">
        <f t="shared" si="9"/>
        <v>-150000</v>
      </c>
      <c r="F68" s="20">
        <f t="shared" si="10"/>
        <v>70</v>
      </c>
    </row>
    <row r="69" spans="1:6" ht="63">
      <c r="A69" s="27" t="s">
        <v>112</v>
      </c>
      <c r="B69" s="23" t="s">
        <v>113</v>
      </c>
      <c r="C69" s="18">
        <v>660000</v>
      </c>
      <c r="D69" s="18">
        <v>800000</v>
      </c>
      <c r="E69" s="19">
        <f t="shared" si="9"/>
        <v>140000</v>
      </c>
      <c r="F69" s="20">
        <f t="shared" si="10"/>
        <v>121.21212121212122</v>
      </c>
    </row>
    <row r="70" spans="1:6" ht="53.25" customHeight="1">
      <c r="A70" s="27" t="s">
        <v>114</v>
      </c>
      <c r="B70" s="23" t="s">
        <v>115</v>
      </c>
      <c r="C70" s="18">
        <v>150000</v>
      </c>
      <c r="D70" s="18"/>
      <c r="E70" s="19">
        <f t="shared" si="9"/>
        <v>-150000</v>
      </c>
      <c r="F70" s="20">
        <f t="shared" si="10"/>
        <v>0</v>
      </c>
    </row>
    <row r="71" spans="1:6" ht="78.75">
      <c r="A71" s="27" t="s">
        <v>116</v>
      </c>
      <c r="B71" s="23" t="s">
        <v>145</v>
      </c>
      <c r="C71" s="18">
        <v>1000000</v>
      </c>
      <c r="D71" s="18">
        <v>1040000</v>
      </c>
      <c r="E71" s="19">
        <f t="shared" si="9"/>
        <v>40000</v>
      </c>
      <c r="F71" s="20">
        <f t="shared" si="10"/>
        <v>104</v>
      </c>
    </row>
    <row r="72" spans="1:6" ht="51.75" customHeight="1">
      <c r="A72" s="27" t="s">
        <v>117</v>
      </c>
      <c r="B72" s="23" t="s">
        <v>118</v>
      </c>
      <c r="C72" s="18">
        <v>560000</v>
      </c>
      <c r="D72" s="18">
        <v>40000</v>
      </c>
      <c r="E72" s="19">
        <f t="shared" si="9"/>
        <v>-520000</v>
      </c>
      <c r="F72" s="20">
        <f t="shared" si="10"/>
        <v>7.1428571428571423</v>
      </c>
    </row>
    <row r="73" spans="1:6" ht="52.5" customHeight="1">
      <c r="A73" s="27" t="s">
        <v>119</v>
      </c>
      <c r="B73" s="23" t="s">
        <v>120</v>
      </c>
      <c r="C73" s="18">
        <v>6714000</v>
      </c>
      <c r="D73" s="18">
        <v>6947000</v>
      </c>
      <c r="E73" s="19">
        <f t="shared" si="9"/>
        <v>233000</v>
      </c>
      <c r="F73" s="20">
        <f t="shared" si="10"/>
        <v>103.47036044086984</v>
      </c>
    </row>
    <row r="74" spans="1:6">
      <c r="A74" s="26" t="s">
        <v>121</v>
      </c>
      <c r="B74" s="16" t="s">
        <v>122</v>
      </c>
      <c r="C74" s="13">
        <f>C75+C76+C77+C78</f>
        <v>3511442100</v>
      </c>
      <c r="D74" s="13">
        <f>D75+D76+D77+D78</f>
        <v>4006357200</v>
      </c>
      <c r="E74" s="14">
        <f t="shared" si="9"/>
        <v>494915100</v>
      </c>
      <c r="F74" s="15">
        <f t="shared" si="10"/>
        <v>114.0943545673158</v>
      </c>
    </row>
    <row r="75" spans="1:6" ht="31.5">
      <c r="A75" s="27" t="s">
        <v>123</v>
      </c>
      <c r="B75" s="23" t="s">
        <v>124</v>
      </c>
      <c r="C75" s="18">
        <v>0</v>
      </c>
      <c r="D75" s="18">
        <v>835465200</v>
      </c>
      <c r="E75" s="19">
        <f t="shared" si="9"/>
        <v>835465200</v>
      </c>
      <c r="F75" s="20"/>
    </row>
    <row r="76" spans="1:6" ht="31.5">
      <c r="A76" s="27" t="s">
        <v>125</v>
      </c>
      <c r="B76" s="23" t="s">
        <v>126</v>
      </c>
      <c r="C76" s="18">
        <v>684818600</v>
      </c>
      <c r="D76" s="18">
        <v>539023800</v>
      </c>
      <c r="E76" s="19">
        <f t="shared" si="9"/>
        <v>-145794800</v>
      </c>
      <c r="F76" s="20">
        <f>D76/C76*100</f>
        <v>78.710449745377829</v>
      </c>
    </row>
    <row r="77" spans="1:6" ht="31.5">
      <c r="A77" s="27" t="s">
        <v>127</v>
      </c>
      <c r="B77" s="23" t="s">
        <v>128</v>
      </c>
      <c r="C77" s="18">
        <v>2824510500</v>
      </c>
      <c r="D77" s="18">
        <v>2629923800</v>
      </c>
      <c r="E77" s="19">
        <f t="shared" si="9"/>
        <v>-194586700</v>
      </c>
      <c r="F77" s="20">
        <f>D77/C77*100</f>
        <v>93.110781496475227</v>
      </c>
    </row>
    <row r="78" spans="1:6" ht="18.75" customHeight="1">
      <c r="A78" s="27" t="s">
        <v>129</v>
      </c>
      <c r="B78" s="23" t="s">
        <v>130</v>
      </c>
      <c r="C78" s="18">
        <v>2113000</v>
      </c>
      <c r="D78" s="18">
        <v>1944400</v>
      </c>
      <c r="E78" s="19">
        <f t="shared" si="9"/>
        <v>-168600</v>
      </c>
      <c r="F78" s="20">
        <f>D78/C78*100</f>
        <v>92.020823473734026</v>
      </c>
    </row>
    <row r="79" spans="1:6" ht="22.5" customHeight="1">
      <c r="A79" s="26" t="s">
        <v>131</v>
      </c>
      <c r="B79" s="12" t="s">
        <v>132</v>
      </c>
      <c r="C79" s="13">
        <f>C8+C74</f>
        <v>6352407400</v>
      </c>
      <c r="D79" s="13">
        <f>D8+D74</f>
        <v>6009435000</v>
      </c>
      <c r="E79" s="14">
        <f t="shared" si="9"/>
        <v>-342972400</v>
      </c>
      <c r="F79" s="15">
        <f>D79/C79*100</f>
        <v>94.60090673655472</v>
      </c>
    </row>
  </sheetData>
  <mergeCells count="6">
    <mergeCell ref="A3:F3"/>
    <mergeCell ref="A5:A6"/>
    <mergeCell ref="B5:B6"/>
    <mergeCell ref="C5:C6"/>
    <mergeCell ref="D5:D6"/>
    <mergeCell ref="E5:F5"/>
  </mergeCells>
  <pageMargins left="1.1811023622047245" right="0.39370078740157483" top="0.78740157480314965" bottom="0.78740157480314965" header="0.39370078740157483" footer="0"/>
  <pageSetup paperSize="9" scale="60" orientation="portrait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2015-12-15T11:22:40Z</dcterms:modified>
</cp:coreProperties>
</file>