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0" windowWidth="19320" windowHeight="12405"/>
  </bookViews>
  <sheets>
    <sheet name="Лист2" sheetId="2" r:id="rId1"/>
  </sheets>
  <definedNames>
    <definedName name="_xlnm._FilterDatabase" localSheetId="0" hidden="1">Лист2!$A$8:$E$70</definedName>
    <definedName name="_xlnm.Print_Titles" localSheetId="0">Лист2!$6:$8</definedName>
  </definedNames>
  <calcPr calcId="145621"/>
</workbook>
</file>

<file path=xl/calcChain.xml><?xml version="1.0" encoding="utf-8"?>
<calcChain xmlns="http://schemas.openxmlformats.org/spreadsheetml/2006/main">
  <c r="C70" i="2"/>
  <c r="D45"/>
  <c r="D46"/>
  <c r="D54"/>
  <c r="D50"/>
  <c r="D51"/>
  <c r="E57"/>
  <c r="D57"/>
  <c r="D43"/>
  <c r="C69" l="1"/>
  <c r="C37"/>
  <c r="D15"/>
  <c r="D44" l="1"/>
  <c r="E44"/>
  <c r="E64"/>
  <c r="D53" l="1"/>
  <c r="D52"/>
  <c r="B49"/>
  <c r="B59" s="1"/>
  <c r="D35"/>
  <c r="E11"/>
  <c r="B65"/>
  <c r="C65"/>
  <c r="E10"/>
  <c r="E12"/>
  <c r="E13"/>
  <c r="E14"/>
  <c r="E16"/>
  <c r="E17"/>
  <c r="E18"/>
  <c r="E19"/>
  <c r="E20"/>
  <c r="E22"/>
  <c r="E23"/>
  <c r="E24"/>
  <c r="E25"/>
  <c r="E26"/>
  <c r="E27"/>
  <c r="E28"/>
  <c r="E29"/>
  <c r="E30"/>
  <c r="E31"/>
  <c r="E32"/>
  <c r="E33"/>
  <c r="E36"/>
  <c r="E39"/>
  <c r="E40"/>
  <c r="E41"/>
  <c r="E47"/>
  <c r="E48"/>
  <c r="E55"/>
  <c r="E56"/>
  <c r="E58"/>
  <c r="E61"/>
  <c r="E62"/>
  <c r="E63"/>
  <c r="B37"/>
  <c r="D11"/>
  <c r="D12"/>
  <c r="D13"/>
  <c r="D14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6"/>
  <c r="D39"/>
  <c r="D40"/>
  <c r="D41"/>
  <c r="D42"/>
  <c r="D47"/>
  <c r="D48"/>
  <c r="D55"/>
  <c r="D56"/>
  <c r="D58"/>
  <c r="D61"/>
  <c r="D62"/>
  <c r="D63"/>
  <c r="D64"/>
  <c r="D10"/>
  <c r="E65" l="1"/>
  <c r="E49"/>
  <c r="D49"/>
  <c r="D59" s="1"/>
  <c r="C59"/>
  <c r="E59" s="1"/>
  <c r="D65"/>
  <c r="D67" s="1"/>
  <c r="D68" s="1"/>
  <c r="D37"/>
  <c r="E37"/>
  <c r="B70"/>
  <c r="D69" l="1"/>
  <c r="D70"/>
  <c r="E70" l="1"/>
</calcChain>
</file>

<file path=xl/comments1.xml><?xml version="1.0" encoding="utf-8"?>
<comments xmlns="http://schemas.openxmlformats.org/spreadsheetml/2006/main">
  <authors>
    <author>User</author>
  </authors>
  <commentList>
    <comment ref="A16" authorId="0">
      <text>
        <r>
          <rPr>
            <sz val="9"/>
            <color indexed="81"/>
            <rFont val="Tahoma"/>
            <family val="2"/>
            <charset val="204"/>
          </rPr>
          <t xml:space="preserve">в том числе классное руководство
</t>
        </r>
      </text>
    </comment>
    <comment ref="A48" authorId="0">
      <text>
        <r>
          <rPr>
            <sz val="9"/>
            <color indexed="81"/>
            <rFont val="Tahoma"/>
            <family val="2"/>
            <charset val="204"/>
          </rPr>
          <t xml:space="preserve">+Подготовка к отопительному сезону
</t>
        </r>
      </text>
    </comment>
    <comment ref="A49" authorId="0">
      <text>
        <r>
          <rPr>
            <sz val="9"/>
            <color indexed="81"/>
            <rFont val="Tahoma"/>
            <family val="2"/>
            <charset val="204"/>
          </rPr>
          <t xml:space="preserve">Град + Дизо
</t>
        </r>
      </text>
    </comment>
  </commentList>
</comments>
</file>

<file path=xl/sharedStrings.xml><?xml version="1.0" encoding="utf-8"?>
<sst xmlns="http://schemas.openxmlformats.org/spreadsheetml/2006/main" count="72" uniqueCount="72">
  <si>
    <t>Наименование</t>
  </si>
  <si>
    <t>Субвенции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</si>
  <si>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</si>
  <si>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Итого субвенций</t>
  </si>
  <si>
    <t>Субсидии</t>
  </si>
  <si>
    <t>Итого субсидий</t>
  </si>
  <si>
    <t>Иные межбюджетные трансферты</t>
  </si>
  <si>
    <t>Итого иных межбюджетных трансфертов</t>
  </si>
  <si>
    <t>Сумма</t>
  </si>
  <si>
    <t xml:space="preserve">Отклонение 2016 года от плана 2015  года </t>
  </si>
  <si>
    <t>Субсидии на оплату стоимости питания детям школьного возраста в оздоровительных лагерях с дневным пребыванием детей в рамках подпрограммы "Дети Югры" государственной программы "Социальная поддержка жителей Ханты-Мансийского автономного округа-Югры" на 2014-2020 годы</t>
  </si>
  <si>
    <t>Иные межбюджетные трансферты на реализацию дополнительных мероприятий, направленных на снижение напряженности на рынке труда в рамках подпрограммы "Дополнительные мероприятия в области занятости населения" государственной программы "Содействие занятости населения в Ханты-Мансийском автономном округе-Югре на 2014 - 2020 годы "</t>
  </si>
  <si>
    <t>Субвенции на осуществление полномочий по созданию и обеспечению деятельности административных комиссий в рамках подпрограммы "Профилактика правонарушений" государственной программы "Обеспечение прав и законных интересов населения Ханты-Мансийского автономного округа - Югры в отдельных сферах жизнедеятельности в 2014 - 2020 годах"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</si>
  <si>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– Югре на 2014 - 2020 годы"</t>
  </si>
  <si>
    <t>Субвенции на реализацию подпрограммы "Поддержка малых форм хозяйствования"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</si>
  <si>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>Субвенции на реализацию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</si>
  <si>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реализацию подпрограммы "Обеспечение стабильной благополучной эпизоотической обстановки в автономном округе и защита населения от болезней, общих для человека и животных"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</si>
  <si>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>Субвенции на 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</si>
  <si>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реализацию основных общеобразовательных программ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</si>
  <si>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организацию отдыха и оздоровления детей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</si>
  <si>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2014 - 2020 годы"</t>
  </si>
  <si>
    <t>Субвенции на выплату единовременного пособия при всех формах устройства детей, лишенных родительского попечения, в семью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</si>
  <si>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</si>
  <si>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исключенности" государственной программы "Социальная поддержка жителей Ханты-Мансийского автономного округа – Югры на 2014 - 2020 годы"</t>
  </si>
  <si>
    <t>Субвенции на осуществление деятельности по опеке и попечительству в рамках подпрограммы "Дети Югры" государственной программы "Социальная поддержка жителей Ханты-Мансийского автономного округа – Югры на 2014 - 2020 годы"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</si>
  <si>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родителей, в рамках подпрограммы "Преодоление социальной исключенности" государственной программы "Социальная поддержка жителей Ханты-Мансийского автономного округа – Югры на 2014 - 2020 годы"</t>
  </si>
  <si>
    <t>Субвенции на осуществление полномочий по государственному управлению охраной труда в рамках подпрограммы "Улучшение условий и охраны труда в автономном округе" государственной программы "Содействие занятости населения в Ханты-Мансийском  автономном округе - Югре на 2014 - 2020 годы"</t>
  </si>
  <si>
    <t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- Югры в 2014 - 2020 годах"</t>
  </si>
  <si>
    <t>Субвенции  на реализацию подпрограммы "Развитие растениеводства, переработки и реализации продукции растениеводства"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в 2014 - 2020 годах"</t>
  </si>
  <si>
    <t xml:space="preserve">Субвенции на реализацию подпрограммы "Развитие животноводства, переработки и реализации продукции животноводства"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- Югре в 2014 - 2020 годах" </t>
  </si>
  <si>
    <t>Субвенции на осуществление полномочий по государственной регистрации актов гражданского состояния за счет средств федерального бюджета</t>
  </si>
  <si>
    <t>Субвенции на осуществление полномочий по государственной регистрации актов гражданского состояния за счет средств окружного бюджета</t>
  </si>
  <si>
    <t>Субвенции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</si>
  <si>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на реализацию полномочий, указанных в пунктах 3.1., 3.2. статьи 2 Закона Ханты-Мансийского автономного округа-Югры от 31 марта 2009 года № 3б-оз "О наделении органов местного самоуправления муниципальных образований Ханты-Мансийского автономного округа-Югры"</t>
  </si>
  <si>
    <t xml:space="preserve">Субсидий  на софинансирование мероприятий подпрограммы "Обеспечение жильем молодых семей" федеральной целевой программы "Жилище" на 2011 - 2015 годы в рамках подпрограммы "Обеспечение мерами государственной поддержки по улучшению жилищных условий отдельных категорий граждан" государственной программы "Обеспечение доступным и комфортным жильем жителей Ханты-Мансийского автономного округа - Югры в 2014 - 2020 годах"
</t>
  </si>
  <si>
    <t>Субсидии на возмещение части затрат в связи с предоставлением учителям общеобразовательных учреждений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 государственной программы "Обеспечение доступным и комфортным жильем жителей Ханты-Мансийского автономного округа -Югры в 2014-2020 годах" за счет средств окружного  бюджета</t>
  </si>
  <si>
    <t>Субсидии на строительство (реконструкцию), капитальный ремонт автомобильных дорог общего пользования местного значения в рамках подпрограммы "Дорожное строительство" государственной программы "Развитие транспортной системы Ханты-Мансийского автономного округе -Югре на 2014-2020 годы"</t>
  </si>
  <si>
    <t>Субсидии  на 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Ханты-Мансийского округа-Югры от чрезвычайных ситуаций" государственной программы "Защита населения и территории от чрезвычайных ситуаций, обеспечение пожарной безопасности в Ханты-Мансийском автономном округе -Югре на 2014-2020 годы"</t>
  </si>
  <si>
    <t>Иные межбюджетные трансферты на реализацию мероприятий по содействию трудоустройства граждан в рамках подпрограммы "Содействие трудоустройству граждан"  государственной программы "Содействие занятости населения в Ханты-Мансийском автономном округе -Югре на 2014 - 2020 годы"</t>
  </si>
  <si>
    <t>Иные межбюджетные трансферты на реализацию мероприятий подпрограммы "Укрепление единого культурного пространства" государственной программы "Развитие культуры и туризма в Ханты-Мансийском автономном округе-Югры на 2014-2020 годы"</t>
  </si>
  <si>
    <t>ВСЕГО</t>
  </si>
  <si>
    <t>Проект 2016 года</t>
  </si>
  <si>
    <t>Проект 2015 года</t>
  </si>
  <si>
    <t xml:space="preserve">Субвенций на 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- Югре на 2014 -2020 годы" </t>
  </si>
  <si>
    <t>% откло-нения</t>
  </si>
  <si>
    <t>Сравнение проекта бюджета на 2016 годы с планом на 2015 год по межбюджетным трансфертам</t>
  </si>
  <si>
    <t xml:space="preserve">                </t>
  </si>
  <si>
    <t>руб.</t>
  </si>
  <si>
    <t>Приложение № 2</t>
  </si>
  <si>
    <t xml:space="preserve">Дотации на выравнивание бюджетной обеспеченности муниципальных районов (городских округов) Ханты-Мансийского автономного округа - Югры из регионального фонда финансовой поддержки муниципальных районов (городских округов) автономного округа </t>
  </si>
  <si>
    <t>Итого дотаций</t>
  </si>
  <si>
    <t>Иные межбюджетные трансферты на комплектование книжных фондов библиотек муниципальных образований и государственных библиотек Москвы и Санкт-Петербурга на реализацию мероприятий подпрограммы "Обеспечение прав граждан на доступ к культурным ценностям и информации" государственной программы  "Развитие культуры и туризма в Ханты-Мансийском автономном округе-Югры на 2014-2020 годы"</t>
  </si>
  <si>
    <t>Субсидии на создание условий для осуществления присмотра и уход за детьми, содержания детей в частных организациях, осуществляющих образовательную деятельность по реализации образовательных программ  дошкольного образования, расположенных на территории муниципальных образований Ханты-Мансийского автономного округа в рамках подпрограммы "Общее образование. Дополнительное образование детей" государственной программы "Развитие образования в Ханты-Мансийском автономном округе – Югре на 2014-2020 годы"</t>
  </si>
  <si>
    <t>Субсидии на дополнительное финансовое обеспечение мероприятий по организации питания обучающихся в рамках подпрограммы "Ресурсное обеспечение системы образования, науки и молодежной политики" государственной программы "Развитие образования в Ханты-Мансийском автономном округе – Югре на 2014-2020 годы"</t>
  </si>
  <si>
    <t xml:space="preserve">Субсидии на модернизацию общедоступных муниципальных библиотек в рамках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- Югре на 2014 - 2020 годы"
</t>
  </si>
  <si>
    <t xml:space="preserve">Субсидии на развитие материально технической базы муниципальных учреждений спорта в рамках реализации подпрограммы "Развитие массовой физической культуры и спорта" государственной программы "Развитие физической культуры и спорта в Ханты-Мансийском автономном округе - Югре" на 2014-2020 годы" </t>
  </si>
  <si>
    <t>Субсидии на приобретение жилья, проектирование и строительство объектов инженерной инфраструктуры территорий, предназначенных для жилищного строительства в рамках реализации программы "Содействие развитию жилищного строительства" государственной программы "Обеспечение доступным и комфортным жильем жителей Ханты-Мансийского автономного округа-Югры в 2014-2020 годах"</t>
  </si>
  <si>
    <t>Субсидии реконструкцию, расширение, модернизацию, строительство и капитальный ремонт объектов коммунального комплекса в рамках реализации подпрограммы "Создание условий для обеспечения качественными коммунальными услугами"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</t>
  </si>
  <si>
    <t xml:space="preserve">Субсидии на реализацию полномочий в области строительства, градостроительной деятельности и жилищных отношений в рамках реализации подпрограммы "Создание условий для обеспечения качественными коммунальными услугами"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
</t>
  </si>
  <si>
    <t>Субсидии  на софинансирование расходов муниципальных образований на разработку схем водоснабжения и водоотведения в рамках подпрограммы "Обеспечение реализации  государственной программы" государственной программы "Развитие жилищно-коммунального комплекса и повышение энергетической эффективности в Ханты-Мансийском автономном округе - Югре на 2014 - 2020 годы"</t>
  </si>
  <si>
    <t xml:space="preserve">Субсидии на создание условий для деятельности народных дружин в рамках реализации подпрограммы "Профилактика правонарушений" государственной программы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2014-2020 годах"
</t>
  </si>
  <si>
    <t xml:space="preserve">Субсидий на размещение систем видеообзора, модернизацию, обеспечение функционирования систем видеонаблюдения с целью повышения безопасности
дорожного движения и информирование населения о необходимости соблюдения правил дорожного движения в рамках реализации подпрограммы "Профилактика правонарушений" государственной программы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2014-2020 годах"
</t>
  </si>
  <si>
    <t xml:space="preserve">Субсидии на проектирование и строительство объектов инженерной инфраструктуры на территориях, предназначенных для жилищного строительства в рамках реализации подпрограммы "Создание условий для обеспечения качественными коммунальными услугами" государственной программы "Развитие жилищно-коммунального комплекса и повышение энергетической эффективности в Ханты-Мансийском автономном округе -Югре на 2014-2020 годы"
</t>
  </si>
  <si>
    <t>Субсидии на создание условий для деятельности добровольных формирований населения по охране общественного порядка в рамках реализации подпрограммы "Профилактика правонарушений" государственной программы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2014-2020 годах"</t>
  </si>
  <si>
    <t xml:space="preserve">Распределение субсидий бюджетам муниципальных районов и городских округов на 2015 год на повышение оплаты труда работников муниципальных учреждений культуры и 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2012 - 2017 годы"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- Югры на 2014 - 2020 годы"
</t>
  </si>
  <si>
    <t xml:space="preserve">Субсидии  на развитие общественной инфраструктуры и реализацию приоритетных направлений развития муниципальных образований автономного округа в рамках подпрограммы "Поддержание устойчивого исполнения бюджетов муниципальных образований автономного округа" государственной программы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- Югры на 2014 - 2020 годы"
</t>
  </si>
  <si>
    <t>Дотации городским округам Ханты-Мансийского автономного округа - Югры на выравнивание бюджетной обеспеченности поселений для решения вопросов местного значения поселений из регионального фонда финансовой поддержки поселений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</si>
  <si>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</si>
  <si>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Субвенции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  на реализацию подпрограммы "Обеспечение равных прав потребителей на получение энергетических ресурсов" государственной программы "Развитие жилищно-коммунального комплекса и повышение энергетической эффективности в Ханты-Мансийском автономном округе - Югре на 2014 - 2020 годы"                                        </t>
  </si>
  <si>
    <t>Субвенции на осуществление отдельного государственного полномочия ХМАО-Югры по присвоению спортивных разрядов и квалификации категорий спортивных судей</t>
  </si>
  <si>
    <t xml:space="preserve">Субсидии на 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государственной программы "Развитие культуры и туризма в Ханты-Мансийском автономном округе - Югре на 2014 - 2020 годы"
</t>
  </si>
  <si>
    <t>Дотации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</si>
</sst>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0" fillId="0" borderId="0" applyNumberFormat="0" applyFill="0" applyBorder="0" applyAlignment="0" applyProtection="0"/>
    <xf numFmtId="43" fontId="22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23" fillId="0" borderId="0" xfId="0" applyFont="1"/>
    <xf numFmtId="0" fontId="19" fillId="0" borderId="0" xfId="0" applyFont="1"/>
    <xf numFmtId="0" fontId="24" fillId="0" borderId="0" xfId="0" applyFont="1"/>
    <xf numFmtId="0" fontId="25" fillId="0" borderId="0" xfId="0" applyFont="1"/>
    <xf numFmtId="3" fontId="23" fillId="0" borderId="0" xfId="0" applyNumberFormat="1" applyFont="1"/>
    <xf numFmtId="0" fontId="25" fillId="0" borderId="0" xfId="0" applyFont="1" applyFill="1"/>
    <xf numFmtId="3" fontId="26" fillId="0" borderId="0" xfId="0" applyNumberFormat="1" applyFont="1" applyFill="1" applyAlignment="1">
      <alignment horizontal="center" vertical="center"/>
    </xf>
    <xf numFmtId="165" fontId="26" fillId="0" borderId="0" xfId="0" applyNumberFormat="1" applyFont="1" applyFill="1" applyAlignment="1">
      <alignment horizontal="center" vertical="center"/>
    </xf>
    <xf numFmtId="3" fontId="26" fillId="0" borderId="0" xfId="37" applyNumberFormat="1" applyFont="1" applyFill="1" applyAlignment="1">
      <alignment horizontal="center" vertical="center" wrapText="1"/>
    </xf>
    <xf numFmtId="3" fontId="26" fillId="0" borderId="0" xfId="37" applyNumberFormat="1" applyFont="1" applyFill="1" applyAlignment="1">
      <alignment horizontal="center" vertical="center"/>
    </xf>
    <xf numFmtId="3" fontId="28" fillId="0" borderId="10" xfId="0" applyNumberFormat="1" applyFont="1" applyFill="1" applyBorder="1" applyAlignment="1">
      <alignment horizontal="center" vertical="center" wrapText="1"/>
    </xf>
    <xf numFmtId="165" fontId="28" fillId="0" borderId="10" xfId="0" applyNumberFormat="1" applyFont="1" applyFill="1" applyBorder="1" applyAlignment="1">
      <alignment horizontal="center" vertical="center" wrapText="1"/>
    </xf>
    <xf numFmtId="3" fontId="26" fillId="0" borderId="10" xfId="37" applyNumberFormat="1" applyFont="1" applyFill="1" applyBorder="1" applyAlignment="1">
      <alignment horizontal="center" vertical="center" wrapText="1"/>
    </xf>
    <xf numFmtId="0" fontId="26" fillId="0" borderId="10" xfId="37" applyNumberFormat="1" applyFont="1" applyFill="1" applyBorder="1" applyAlignment="1">
      <alignment horizontal="center" vertical="center"/>
    </xf>
    <xf numFmtId="0" fontId="26" fillId="0" borderId="10" xfId="0" applyNumberFormat="1" applyFont="1" applyFill="1" applyBorder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/>
    </xf>
    <xf numFmtId="3" fontId="26" fillId="0" borderId="10" xfId="37" applyNumberFormat="1" applyFont="1" applyFill="1" applyBorder="1" applyAlignment="1">
      <alignment horizontal="center" vertical="center"/>
    </xf>
    <xf numFmtId="165" fontId="26" fillId="0" borderId="10" xfId="0" applyNumberFormat="1" applyFont="1" applyFill="1" applyBorder="1" applyAlignment="1">
      <alignment horizontal="center" vertical="center"/>
    </xf>
    <xf numFmtId="3" fontId="28" fillId="0" borderId="10" xfId="37" applyNumberFormat="1" applyFont="1" applyFill="1" applyBorder="1" applyAlignment="1">
      <alignment horizontal="center" vertical="center" wrapText="1"/>
    </xf>
    <xf numFmtId="165" fontId="28" fillId="0" borderId="10" xfId="0" applyNumberFormat="1" applyFont="1" applyFill="1" applyBorder="1" applyAlignment="1">
      <alignment horizontal="center" vertical="center"/>
    </xf>
    <xf numFmtId="3" fontId="26" fillId="0" borderId="10" xfId="0" applyNumberFormat="1" applyFont="1" applyBorder="1" applyAlignment="1">
      <alignment horizontal="center" vertical="center"/>
    </xf>
    <xf numFmtId="165" fontId="26" fillId="0" borderId="10" xfId="0" applyNumberFormat="1" applyFont="1" applyBorder="1" applyAlignment="1">
      <alignment horizontal="center" vertical="center"/>
    </xf>
    <xf numFmtId="3" fontId="26" fillId="0" borderId="10" xfId="45" applyNumberFormat="1" applyFont="1" applyFill="1" applyBorder="1" applyAlignment="1">
      <alignment horizontal="center" vertical="center"/>
    </xf>
    <xf numFmtId="165" fontId="28" fillId="0" borderId="10" xfId="0" applyNumberFormat="1" applyFont="1" applyBorder="1" applyAlignment="1">
      <alignment horizontal="center" vertical="center"/>
    </xf>
    <xf numFmtId="165" fontId="28" fillId="0" borderId="10" xfId="37" applyNumberFormat="1" applyFont="1" applyFill="1" applyBorder="1" applyAlignment="1">
      <alignment horizontal="center" vertical="center" wrapText="1"/>
    </xf>
    <xf numFmtId="165" fontId="26" fillId="0" borderId="10" xfId="37" applyNumberFormat="1" applyFont="1" applyFill="1" applyBorder="1" applyAlignment="1">
      <alignment horizontal="center" vertical="center" wrapText="1"/>
    </xf>
    <xf numFmtId="3" fontId="28" fillId="0" borderId="10" xfId="0" applyNumberFormat="1" applyFont="1" applyFill="1" applyBorder="1" applyAlignment="1">
      <alignment horizontal="center" vertical="center"/>
    </xf>
    <xf numFmtId="3" fontId="26" fillId="0" borderId="0" xfId="0" applyNumberFormat="1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3" fontId="26" fillId="0" borderId="0" xfId="0" applyNumberFormat="1" applyFont="1" applyFill="1" applyAlignment="1">
      <alignment vertical="distributed" wrapText="1"/>
    </xf>
    <xf numFmtId="3" fontId="26" fillId="0" borderId="0" xfId="37" applyNumberFormat="1" applyFont="1" applyFill="1" applyAlignment="1">
      <alignment vertical="distributed" wrapText="1"/>
    </xf>
    <xf numFmtId="3" fontId="26" fillId="0" borderId="10" xfId="37" applyNumberFormat="1" applyFont="1" applyFill="1" applyBorder="1" applyAlignment="1">
      <alignment vertical="distributed" wrapText="1"/>
    </xf>
    <xf numFmtId="3" fontId="28" fillId="0" borderId="10" xfId="37" applyNumberFormat="1" applyFont="1" applyFill="1" applyBorder="1" applyAlignment="1">
      <alignment vertical="distributed" wrapText="1"/>
    </xf>
    <xf numFmtId="3" fontId="28" fillId="0" borderId="10" xfId="0" applyNumberFormat="1" applyFont="1" applyFill="1" applyBorder="1" applyAlignment="1">
      <alignment vertical="distributed" wrapText="1"/>
    </xf>
    <xf numFmtId="3" fontId="26" fillId="0" borderId="10" xfId="37" applyNumberFormat="1" applyFont="1" applyFill="1" applyBorder="1" applyAlignment="1">
      <alignment horizontal="center" vertical="distributed" wrapText="1"/>
    </xf>
    <xf numFmtId="49" fontId="26" fillId="0" borderId="10" xfId="0" applyNumberFormat="1" applyFont="1" applyFill="1" applyBorder="1" applyAlignment="1">
      <alignment vertical="top" wrapText="1"/>
    </xf>
    <xf numFmtId="49" fontId="26" fillId="0" borderId="10" xfId="37" applyNumberFormat="1" applyFont="1" applyFill="1" applyBorder="1" applyAlignment="1">
      <alignment vertical="top" wrapText="1"/>
    </xf>
    <xf numFmtId="49" fontId="26" fillId="0" borderId="10" xfId="44" applyNumberFormat="1" applyFont="1" applyFill="1" applyBorder="1" applyAlignment="1">
      <alignment vertical="top" wrapText="1"/>
    </xf>
    <xf numFmtId="3" fontId="26" fillId="0" borderId="10" xfId="37" applyNumberFormat="1" applyFont="1" applyFill="1" applyBorder="1" applyAlignment="1">
      <alignment vertical="top" wrapText="1"/>
    </xf>
    <xf numFmtId="3" fontId="28" fillId="0" borderId="10" xfId="37" applyNumberFormat="1" applyFont="1" applyFill="1" applyBorder="1" applyAlignment="1">
      <alignment vertical="top" wrapText="1"/>
    </xf>
    <xf numFmtId="3" fontId="28" fillId="0" borderId="11" xfId="37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3" fontId="26" fillId="0" borderId="0" xfId="37" applyNumberFormat="1" applyFont="1" applyFill="1" applyAlignment="1">
      <alignment horizontal="center"/>
    </xf>
    <xf numFmtId="3" fontId="26" fillId="0" borderId="0" xfId="0" applyNumberFormat="1" applyFont="1" applyFill="1" applyAlignment="1"/>
    <xf numFmtId="0" fontId="27" fillId="0" borderId="0" xfId="0" applyFont="1" applyAlignment="1"/>
    <xf numFmtId="3" fontId="28" fillId="0" borderId="10" xfId="37" applyNumberFormat="1" applyFont="1" applyFill="1" applyBorder="1" applyAlignment="1">
      <alignment horizontal="center" vertical="justify" wrapText="1"/>
    </xf>
    <xf numFmtId="0" fontId="29" fillId="0" borderId="10" xfId="0" applyFont="1" applyBorder="1" applyAlignment="1">
      <alignment horizontal="center"/>
    </xf>
    <xf numFmtId="3" fontId="28" fillId="0" borderId="10" xfId="0" applyNumberFormat="1" applyFont="1" applyFill="1" applyBorder="1" applyAlignment="1">
      <alignment horizontal="center" vertical="center" wrapText="1"/>
    </xf>
    <xf numFmtId="164" fontId="28" fillId="0" borderId="10" xfId="0" applyNumberFormat="1" applyFont="1" applyFill="1" applyBorder="1" applyAlignment="1">
      <alignment horizontal="center" vertical="center" wrapText="1"/>
    </xf>
    <xf numFmtId="3" fontId="28" fillId="0" borderId="10" xfId="37" applyNumberFormat="1" applyFont="1" applyFill="1" applyBorder="1" applyAlignment="1">
      <alignment horizontal="center" vertical="distributed" wrapText="1"/>
    </xf>
    <xf numFmtId="3" fontId="26" fillId="0" borderId="10" xfId="0" applyNumberFormat="1" applyFont="1" applyFill="1" applyBorder="1" applyAlignment="1">
      <alignment horizontal="center" vertical="distributed" wrapText="1"/>
    </xf>
    <xf numFmtId="3" fontId="28" fillId="0" borderId="10" xfId="37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/>
    </xf>
    <xf numFmtId="3" fontId="28" fillId="0" borderId="10" xfId="37" applyNumberFormat="1" applyFont="1" applyFill="1" applyBorder="1" applyAlignment="1">
      <alignment horizontal="center"/>
    </xf>
    <xf numFmtId="0" fontId="26" fillId="0" borderId="10" xfId="0" applyNumberFormat="1" applyFont="1" applyFill="1" applyBorder="1" applyAlignment="1">
      <alignment vertical="top" wrapText="1"/>
    </xf>
    <xf numFmtId="0" fontId="26" fillId="0" borderId="10" xfId="37" applyNumberFormat="1" applyFont="1" applyFill="1" applyBorder="1" applyAlignment="1">
      <alignment vertical="top" wrapText="1"/>
    </xf>
    <xf numFmtId="0" fontId="26" fillId="0" borderId="10" xfId="44" applyNumberFormat="1" applyFont="1" applyFill="1" applyBorder="1" applyAlignment="1">
      <alignment vertical="top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5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8442665E34D48168B916DBB4BAAE22E0483F9DB580AD027133FD627302773B472252ADCBC932B71E57920eEW3K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A8442665E34D48168B916DBB4BAAE22E0483F9DB580DD427173FD627302773B472252ADCBC932B71E57520eEW9K" TargetMode="External"/><Relationship Id="rId1" Type="http://schemas.openxmlformats.org/officeDocument/2006/relationships/hyperlink" Target="consultantplus://offline/ref=53436AC90E950A2E932A75C8C68332DE14FC1CB5BA391DD66AFFC38DD7E7DF9C75223A361CE59B90D3B90Fd4W3K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8442665E34D48168B916DBB4BAAE22E0483F9DB580AD027133FD627302773B472252ADCBC932B71E57920eEW3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0"/>
  <sheetViews>
    <sheetView tabSelected="1" view="pageBreakPreview" zoomScaleNormal="100" zoomScaleSheetLayoutView="100" workbookViewId="0">
      <selection activeCell="A28" sqref="A28"/>
    </sheetView>
  </sheetViews>
  <sheetFormatPr defaultRowHeight="15.75"/>
  <cols>
    <col min="1" max="1" width="85.28515625" style="31" customWidth="1"/>
    <col min="2" max="3" width="15.42578125" style="8" customWidth="1"/>
    <col min="4" max="4" width="15" style="29" customWidth="1"/>
    <col min="5" max="5" width="10" style="30" customWidth="1"/>
    <col min="6" max="6" width="12" customWidth="1"/>
    <col min="7" max="7" width="12.7109375" bestFit="1" customWidth="1"/>
  </cols>
  <sheetData>
    <row r="1" spans="1:5">
      <c r="D1" s="8" t="s">
        <v>48</v>
      </c>
      <c r="E1" s="9"/>
    </row>
    <row r="2" spans="1:5">
      <c r="D2" s="8"/>
      <c r="E2" s="9"/>
    </row>
    <row r="3" spans="1:5">
      <c r="A3" s="32"/>
      <c r="B3" s="10"/>
      <c r="C3" s="11"/>
      <c r="D3" s="8"/>
      <c r="E3" s="9"/>
    </row>
    <row r="4" spans="1:5">
      <c r="A4" s="45" t="s">
        <v>45</v>
      </c>
      <c r="B4" s="46"/>
      <c r="C4" s="46"/>
      <c r="D4" s="47"/>
      <c r="E4" s="47"/>
    </row>
    <row r="5" spans="1:5">
      <c r="A5" s="32"/>
      <c r="B5" s="10"/>
      <c r="C5" s="10" t="s">
        <v>46</v>
      </c>
      <c r="D5" s="8"/>
      <c r="E5" s="9" t="s">
        <v>47</v>
      </c>
    </row>
    <row r="6" spans="1:5" s="1" customFormat="1" ht="30.75" customHeight="1">
      <c r="A6" s="52" t="s">
        <v>0</v>
      </c>
      <c r="B6" s="50" t="s">
        <v>42</v>
      </c>
      <c r="C6" s="50" t="s">
        <v>41</v>
      </c>
      <c r="D6" s="50" t="s">
        <v>9</v>
      </c>
      <c r="E6" s="51"/>
    </row>
    <row r="7" spans="1:5" s="1" customFormat="1" ht="31.5">
      <c r="A7" s="53"/>
      <c r="B7" s="50"/>
      <c r="C7" s="50"/>
      <c r="D7" s="12" t="s">
        <v>8</v>
      </c>
      <c r="E7" s="13" t="s">
        <v>44</v>
      </c>
    </row>
    <row r="8" spans="1:5" s="1" customFormat="1">
      <c r="A8" s="36">
        <v>1</v>
      </c>
      <c r="B8" s="14">
        <v>2</v>
      </c>
      <c r="C8" s="15">
        <v>3</v>
      </c>
      <c r="D8" s="16">
        <v>4</v>
      </c>
      <c r="E8" s="16">
        <v>5</v>
      </c>
    </row>
    <row r="9" spans="1:5">
      <c r="A9" s="54" t="s">
        <v>1</v>
      </c>
      <c r="B9" s="55"/>
      <c r="C9" s="55"/>
      <c r="D9" s="55"/>
      <c r="E9" s="55"/>
    </row>
    <row r="10" spans="1:5" s="5" customFormat="1" ht="110.25">
      <c r="A10" s="57" t="s">
        <v>27</v>
      </c>
      <c r="B10" s="17">
        <v>31579200</v>
      </c>
      <c r="C10" s="18">
        <v>12152100</v>
      </c>
      <c r="D10" s="17">
        <f t="shared" ref="D10:D36" si="0">C10-B10</f>
        <v>-19427100</v>
      </c>
      <c r="E10" s="19">
        <f>C10/B10*100</f>
        <v>38.481342149262801</v>
      </c>
    </row>
    <row r="11" spans="1:5" s="5" customFormat="1" ht="63">
      <c r="A11" s="57" t="s">
        <v>21</v>
      </c>
      <c r="B11" s="17">
        <v>2023200</v>
      </c>
      <c r="C11" s="18"/>
      <c r="D11" s="17">
        <f t="shared" si="0"/>
        <v>-2023200</v>
      </c>
      <c r="E11" s="19">
        <f>C11/B11*100</f>
        <v>0</v>
      </c>
    </row>
    <row r="12" spans="1:5" s="5" customFormat="1" ht="78" customHeight="1">
      <c r="A12" s="57" t="s">
        <v>23</v>
      </c>
      <c r="B12" s="17">
        <v>64582100</v>
      </c>
      <c r="C12" s="18">
        <v>33183700</v>
      </c>
      <c r="D12" s="17">
        <f t="shared" si="0"/>
        <v>-31398400</v>
      </c>
      <c r="E12" s="19">
        <f t="shared" ref="E12:E20" si="1">C12/B12*100</f>
        <v>51.382194137384815</v>
      </c>
    </row>
    <row r="13" spans="1:5" s="5" customFormat="1" ht="94.5">
      <c r="A13" s="57" t="s">
        <v>22</v>
      </c>
      <c r="B13" s="17">
        <v>171566100</v>
      </c>
      <c r="C13" s="18">
        <v>19209100</v>
      </c>
      <c r="D13" s="17">
        <f t="shared" si="0"/>
        <v>-152357000</v>
      </c>
      <c r="E13" s="19">
        <f t="shared" si="1"/>
        <v>11.196326080735064</v>
      </c>
    </row>
    <row r="14" spans="1:5" s="5" customFormat="1" ht="94.5">
      <c r="A14" s="57" t="s">
        <v>17</v>
      </c>
      <c r="B14" s="17">
        <v>113227000</v>
      </c>
      <c r="C14" s="18"/>
      <c r="D14" s="17">
        <f t="shared" si="0"/>
        <v>-113227000</v>
      </c>
      <c r="E14" s="19">
        <f t="shared" si="1"/>
        <v>0</v>
      </c>
    </row>
    <row r="15" spans="1:5" s="5" customFormat="1" ht="67.5" customHeight="1">
      <c r="A15" s="57" t="s">
        <v>67</v>
      </c>
      <c r="B15" s="17"/>
      <c r="C15" s="18">
        <v>61189600</v>
      </c>
      <c r="D15" s="17">
        <f t="shared" si="0"/>
        <v>61189600</v>
      </c>
      <c r="E15" s="19"/>
    </row>
    <row r="16" spans="1:5" s="5" customFormat="1" ht="63">
      <c r="A16" s="37" t="s">
        <v>18</v>
      </c>
      <c r="B16" s="17">
        <v>1487030000</v>
      </c>
      <c r="C16" s="18">
        <v>1504927800</v>
      </c>
      <c r="D16" s="17">
        <f t="shared" si="0"/>
        <v>17897800</v>
      </c>
      <c r="E16" s="19">
        <f t="shared" si="1"/>
        <v>101.20359374054324</v>
      </c>
    </row>
    <row r="17" spans="1:5" s="5" customFormat="1" ht="47.25">
      <c r="A17" s="37" t="s">
        <v>19</v>
      </c>
      <c r="B17" s="17">
        <v>14948700</v>
      </c>
      <c r="C17" s="18">
        <v>18410500</v>
      </c>
      <c r="D17" s="17">
        <f t="shared" si="0"/>
        <v>3461800</v>
      </c>
      <c r="E17" s="19">
        <f t="shared" si="1"/>
        <v>123.15786657033723</v>
      </c>
    </row>
    <row r="18" spans="1:5" s="5" customFormat="1" ht="31.5">
      <c r="A18" s="38" t="s">
        <v>2</v>
      </c>
      <c r="B18" s="17">
        <v>10409400</v>
      </c>
      <c r="C18" s="18">
        <v>9576600</v>
      </c>
      <c r="D18" s="17">
        <f t="shared" si="0"/>
        <v>-832800</v>
      </c>
      <c r="E18" s="19">
        <f t="shared" si="1"/>
        <v>91.999538878321516</v>
      </c>
    </row>
    <row r="19" spans="1:5" s="5" customFormat="1" ht="66" customHeight="1">
      <c r="A19" s="57" t="s">
        <v>28</v>
      </c>
      <c r="B19" s="17">
        <v>491000</v>
      </c>
      <c r="C19" s="18">
        <v>100000</v>
      </c>
      <c r="D19" s="17">
        <f t="shared" si="0"/>
        <v>-391000</v>
      </c>
      <c r="E19" s="19">
        <f t="shared" si="1"/>
        <v>20.366598778004075</v>
      </c>
    </row>
    <row r="20" spans="1:5" s="5" customFormat="1" ht="65.25" customHeight="1">
      <c r="A20" s="57" t="s">
        <v>29</v>
      </c>
      <c r="B20" s="17">
        <v>8028600</v>
      </c>
      <c r="C20" s="18">
        <v>21056000</v>
      </c>
      <c r="D20" s="17">
        <f t="shared" si="0"/>
        <v>13027400</v>
      </c>
      <c r="E20" s="19">
        <f t="shared" si="1"/>
        <v>262.26241187753783</v>
      </c>
    </row>
    <row r="21" spans="1:5" s="5" customFormat="1" ht="63">
      <c r="A21" s="57" t="s">
        <v>14</v>
      </c>
      <c r="B21" s="17">
        <v>0</v>
      </c>
      <c r="C21" s="18">
        <v>1400000</v>
      </c>
      <c r="D21" s="17">
        <f t="shared" si="0"/>
        <v>1400000</v>
      </c>
      <c r="E21" s="19"/>
    </row>
    <row r="22" spans="1:5" s="5" customFormat="1" ht="141.75">
      <c r="A22" s="57" t="s">
        <v>68</v>
      </c>
      <c r="B22" s="17">
        <v>811300</v>
      </c>
      <c r="C22" s="18">
        <v>749900</v>
      </c>
      <c r="D22" s="17">
        <f t="shared" si="0"/>
        <v>-61400</v>
      </c>
      <c r="E22" s="19">
        <f t="shared" ref="E22:E30" si="2">C22/B22*100</f>
        <v>92.431899420682853</v>
      </c>
    </row>
    <row r="23" spans="1:5" s="5" customFormat="1" ht="47.25">
      <c r="A23" s="37" t="s">
        <v>24</v>
      </c>
      <c r="B23" s="17">
        <v>38791500</v>
      </c>
      <c r="C23" s="18">
        <v>32088300</v>
      </c>
      <c r="D23" s="17">
        <f t="shared" si="0"/>
        <v>-6703200</v>
      </c>
      <c r="E23" s="19">
        <f t="shared" si="2"/>
        <v>82.719925756931289</v>
      </c>
    </row>
    <row r="24" spans="1:5" s="5" customFormat="1" ht="77.25" customHeight="1">
      <c r="A24" s="57" t="s">
        <v>20</v>
      </c>
      <c r="B24" s="17">
        <v>90850000</v>
      </c>
      <c r="C24" s="18">
        <v>95870000</v>
      </c>
      <c r="D24" s="17">
        <f t="shared" si="0"/>
        <v>5020000</v>
      </c>
      <c r="E24" s="19">
        <f t="shared" si="2"/>
        <v>105.52559163456246</v>
      </c>
    </row>
    <row r="25" spans="1:5" s="5" customFormat="1" ht="31.5">
      <c r="A25" s="39" t="s">
        <v>30</v>
      </c>
      <c r="B25" s="17">
        <v>9553800</v>
      </c>
      <c r="C25" s="18">
        <v>9773000</v>
      </c>
      <c r="D25" s="17">
        <f t="shared" si="0"/>
        <v>219200</v>
      </c>
      <c r="E25" s="19">
        <f t="shared" si="2"/>
        <v>102.29437501308381</v>
      </c>
    </row>
    <row r="26" spans="1:5" s="5" customFormat="1" ht="35.25" customHeight="1">
      <c r="A26" s="39" t="s">
        <v>31</v>
      </c>
      <c r="B26" s="17">
        <v>3599800</v>
      </c>
      <c r="C26" s="17">
        <v>3599800</v>
      </c>
      <c r="D26" s="17">
        <f t="shared" si="0"/>
        <v>0</v>
      </c>
      <c r="E26" s="19">
        <f t="shared" si="2"/>
        <v>100</v>
      </c>
    </row>
    <row r="27" spans="1:5" s="5" customFormat="1" ht="82.5" customHeight="1">
      <c r="A27" s="58" t="s">
        <v>12</v>
      </c>
      <c r="B27" s="17">
        <v>5546100</v>
      </c>
      <c r="C27" s="17">
        <v>4413500</v>
      </c>
      <c r="D27" s="17">
        <f t="shared" si="0"/>
        <v>-1132600</v>
      </c>
      <c r="E27" s="19">
        <f t="shared" si="2"/>
        <v>79.578442509150577</v>
      </c>
    </row>
    <row r="28" spans="1:5" s="5" customFormat="1" ht="94.5">
      <c r="A28" s="59" t="s">
        <v>13</v>
      </c>
      <c r="B28" s="17">
        <v>177900</v>
      </c>
      <c r="C28" s="18">
        <v>195800</v>
      </c>
      <c r="D28" s="17">
        <f t="shared" si="0"/>
        <v>17900</v>
      </c>
      <c r="E28" s="19">
        <f t="shared" si="2"/>
        <v>110.06183249016301</v>
      </c>
    </row>
    <row r="29" spans="1:5" s="5" customFormat="1" ht="78.75">
      <c r="A29" s="57" t="s">
        <v>43</v>
      </c>
      <c r="B29" s="17">
        <v>2986000</v>
      </c>
      <c r="C29" s="18">
        <v>3382500</v>
      </c>
      <c r="D29" s="17">
        <f t="shared" si="0"/>
        <v>396500</v>
      </c>
      <c r="E29" s="19">
        <f t="shared" si="2"/>
        <v>113.27863362357668</v>
      </c>
    </row>
    <row r="30" spans="1:5" s="5" customFormat="1" ht="63">
      <c r="A30" s="57" t="s">
        <v>26</v>
      </c>
      <c r="B30" s="17">
        <v>4073100</v>
      </c>
      <c r="C30" s="17">
        <v>3810100</v>
      </c>
      <c r="D30" s="17">
        <f t="shared" si="0"/>
        <v>-263000</v>
      </c>
      <c r="E30" s="19">
        <f t="shared" si="2"/>
        <v>93.543001644938741</v>
      </c>
    </row>
    <row r="31" spans="1:5" s="5" customFormat="1" ht="82.5" customHeight="1">
      <c r="A31" s="57" t="s">
        <v>25</v>
      </c>
      <c r="B31" s="17">
        <v>483700</v>
      </c>
      <c r="C31" s="18">
        <v>391000</v>
      </c>
      <c r="D31" s="17">
        <f t="shared" si="0"/>
        <v>-92700</v>
      </c>
      <c r="E31" s="19">
        <f>C31/B31*100</f>
        <v>80.83522844738475</v>
      </c>
    </row>
    <row r="32" spans="1:5" s="5" customFormat="1" ht="83.25" customHeight="1">
      <c r="A32" s="57" t="s">
        <v>15</v>
      </c>
      <c r="B32" s="17">
        <v>762784000</v>
      </c>
      <c r="C32" s="18">
        <v>793572000</v>
      </c>
      <c r="D32" s="17">
        <f t="shared" si="0"/>
        <v>30788000</v>
      </c>
      <c r="E32" s="19">
        <f>C32/B32*100</f>
        <v>104.03626714771154</v>
      </c>
    </row>
    <row r="33" spans="1:7" s="5" customFormat="1" ht="78" customHeight="1">
      <c r="A33" s="59" t="s">
        <v>16</v>
      </c>
      <c r="B33" s="17">
        <v>785800</v>
      </c>
      <c r="C33" s="18">
        <v>816000</v>
      </c>
      <c r="D33" s="17">
        <f t="shared" si="0"/>
        <v>30200</v>
      </c>
      <c r="E33" s="19">
        <f>C33/B33*100</f>
        <v>103.8432171035887</v>
      </c>
    </row>
    <row r="34" spans="1:7" s="5" customFormat="1" ht="50.25" customHeight="1">
      <c r="A34" s="39" t="s">
        <v>32</v>
      </c>
      <c r="B34" s="17">
        <v>0</v>
      </c>
      <c r="C34" s="18">
        <v>38500</v>
      </c>
      <c r="D34" s="17">
        <f t="shared" si="0"/>
        <v>38500</v>
      </c>
      <c r="E34" s="19"/>
    </row>
    <row r="35" spans="1:7" s="5" customFormat="1" ht="47.25">
      <c r="A35" s="39" t="s">
        <v>69</v>
      </c>
      <c r="B35" s="17">
        <v>158700</v>
      </c>
      <c r="C35" s="18"/>
      <c r="D35" s="17">
        <f t="shared" si="0"/>
        <v>-158700</v>
      </c>
      <c r="E35" s="19"/>
    </row>
    <row r="36" spans="1:7" s="5" customFormat="1" ht="66" customHeight="1">
      <c r="A36" s="59" t="s">
        <v>33</v>
      </c>
      <c r="B36" s="17">
        <v>23500</v>
      </c>
      <c r="C36" s="18">
        <v>18000</v>
      </c>
      <c r="D36" s="17">
        <f t="shared" si="0"/>
        <v>-5500</v>
      </c>
      <c r="E36" s="19">
        <f>C36/B36*100</f>
        <v>76.59574468085107</v>
      </c>
    </row>
    <row r="37" spans="1:7" s="2" customFormat="1">
      <c r="A37" s="34" t="s">
        <v>3</v>
      </c>
      <c r="B37" s="20">
        <f>SUM(B10:B36)</f>
        <v>2824510500</v>
      </c>
      <c r="C37" s="20">
        <f>SUM(C10:C36)</f>
        <v>2629923800</v>
      </c>
      <c r="D37" s="20">
        <f>SUM(D10:D36)</f>
        <v>-194586700</v>
      </c>
      <c r="E37" s="21">
        <f>C37/B37*100</f>
        <v>93.110781496475227</v>
      </c>
      <c r="G37" s="6"/>
    </row>
    <row r="38" spans="1:7">
      <c r="A38" s="56" t="s">
        <v>4</v>
      </c>
      <c r="B38" s="49"/>
      <c r="C38" s="49"/>
      <c r="D38" s="49"/>
      <c r="E38" s="49"/>
    </row>
    <row r="39" spans="1:7" s="5" customFormat="1" ht="99" customHeight="1">
      <c r="A39" s="40" t="s">
        <v>34</v>
      </c>
      <c r="B39" s="18">
        <v>790000</v>
      </c>
      <c r="C39" s="18">
        <v>790000</v>
      </c>
      <c r="D39" s="22">
        <f t="shared" ref="D39:D58" si="3">C39-B39</f>
        <v>0</v>
      </c>
      <c r="E39" s="23">
        <f>C39/B39*100</f>
        <v>100</v>
      </c>
    </row>
    <row r="40" spans="1:7" s="5" customFormat="1" ht="63">
      <c r="A40" s="40" t="s">
        <v>55</v>
      </c>
      <c r="B40" s="14">
        <v>81625000</v>
      </c>
      <c r="C40" s="18">
        <v>36180000</v>
      </c>
      <c r="D40" s="22">
        <f t="shared" si="3"/>
        <v>-45445000</v>
      </c>
      <c r="E40" s="23">
        <f>C40/B40*100</f>
        <v>44.324655436447166</v>
      </c>
    </row>
    <row r="41" spans="1:7" s="7" customFormat="1" ht="63">
      <c r="A41" s="40" t="s">
        <v>10</v>
      </c>
      <c r="B41" s="14">
        <v>12276100</v>
      </c>
      <c r="C41" s="18">
        <v>12048900</v>
      </c>
      <c r="D41" s="17">
        <f t="shared" si="3"/>
        <v>-227200</v>
      </c>
      <c r="E41" s="19">
        <f>C41/B41*100</f>
        <v>98.149249354436677</v>
      </c>
    </row>
    <row r="42" spans="1:7" s="5" customFormat="1" ht="110.25">
      <c r="A42" s="40" t="s">
        <v>52</v>
      </c>
      <c r="B42" s="14"/>
      <c r="C42" s="24">
        <v>3600000</v>
      </c>
      <c r="D42" s="22">
        <f t="shared" si="3"/>
        <v>3600000</v>
      </c>
      <c r="E42" s="23"/>
    </row>
    <row r="43" spans="1:7" s="5" customFormat="1" ht="66" customHeight="1">
      <c r="A43" s="40" t="s">
        <v>53</v>
      </c>
      <c r="B43" s="14"/>
      <c r="C43" s="24">
        <v>74532500</v>
      </c>
      <c r="D43" s="22">
        <f t="shared" si="3"/>
        <v>74532500</v>
      </c>
      <c r="E43" s="23"/>
    </row>
    <row r="44" spans="1:7" s="5" customFormat="1" ht="126">
      <c r="A44" s="40" t="s">
        <v>63</v>
      </c>
      <c r="B44" s="14">
        <v>271200</v>
      </c>
      <c r="C44" s="24"/>
      <c r="D44" s="22">
        <f t="shared" si="3"/>
        <v>-271200</v>
      </c>
      <c r="E44" s="23">
        <f>C44/B44*100</f>
        <v>0</v>
      </c>
    </row>
    <row r="45" spans="1:7" s="5" customFormat="1" ht="112.5" customHeight="1">
      <c r="A45" s="40" t="s">
        <v>60</v>
      </c>
      <c r="B45" s="14"/>
      <c r="C45" s="24">
        <v>135000</v>
      </c>
      <c r="D45" s="22">
        <f t="shared" si="3"/>
        <v>135000</v>
      </c>
      <c r="E45" s="23"/>
    </row>
    <row r="46" spans="1:7" s="5" customFormat="1" ht="159.75" customHeight="1">
      <c r="A46" s="40" t="s">
        <v>61</v>
      </c>
      <c r="B46" s="14"/>
      <c r="C46" s="24">
        <v>614400</v>
      </c>
      <c r="D46" s="22">
        <f t="shared" si="3"/>
        <v>614400</v>
      </c>
      <c r="E46" s="23"/>
    </row>
    <row r="47" spans="1:7" s="5" customFormat="1" ht="94.5">
      <c r="A47" s="40" t="s">
        <v>35</v>
      </c>
      <c r="B47" s="18">
        <v>1053600</v>
      </c>
      <c r="C47" s="18"/>
      <c r="D47" s="22">
        <f t="shared" si="3"/>
        <v>-1053600</v>
      </c>
      <c r="E47" s="23">
        <f>C47/B47*100</f>
        <v>0</v>
      </c>
    </row>
    <row r="48" spans="1:7" s="5" customFormat="1" ht="94.5">
      <c r="A48" s="40" t="s">
        <v>57</v>
      </c>
      <c r="B48" s="18">
        <v>220139400</v>
      </c>
      <c r="C48" s="18">
        <v>51797600</v>
      </c>
      <c r="D48" s="22">
        <f t="shared" si="3"/>
        <v>-168341800</v>
      </c>
      <c r="E48" s="23">
        <f>C48/B48*100</f>
        <v>23.529454518364272</v>
      </c>
    </row>
    <row r="49" spans="1:5" s="5" customFormat="1" ht="82.5" customHeight="1">
      <c r="A49" s="40" t="s">
        <v>56</v>
      </c>
      <c r="B49" s="18">
        <f>92423600+35869000</f>
        <v>128292600</v>
      </c>
      <c r="C49" s="18"/>
      <c r="D49" s="22">
        <f t="shared" si="3"/>
        <v>-128292600</v>
      </c>
      <c r="E49" s="23">
        <f>C49/B49*100</f>
        <v>0</v>
      </c>
    </row>
    <row r="50" spans="1:5" s="5" customFormat="1" ht="93.75" customHeight="1">
      <c r="A50" s="40" t="s">
        <v>58</v>
      </c>
      <c r="B50" s="18"/>
      <c r="C50" s="18">
        <v>88671800</v>
      </c>
      <c r="D50" s="22">
        <f t="shared" si="3"/>
        <v>88671800</v>
      </c>
      <c r="E50" s="23"/>
    </row>
    <row r="51" spans="1:5" s="5" customFormat="1" ht="97.5" customHeight="1">
      <c r="A51" s="40" t="s">
        <v>62</v>
      </c>
      <c r="B51" s="18"/>
      <c r="C51" s="18">
        <v>41312500</v>
      </c>
      <c r="D51" s="22">
        <f t="shared" si="3"/>
        <v>41312500</v>
      </c>
      <c r="E51" s="23"/>
    </row>
    <row r="52" spans="1:5" s="5" customFormat="1" ht="78" customHeight="1">
      <c r="A52" s="40" t="s">
        <v>59</v>
      </c>
      <c r="B52" s="18">
        <v>7079000</v>
      </c>
      <c r="C52" s="18">
        <v>0</v>
      </c>
      <c r="D52" s="22">
        <f t="shared" si="3"/>
        <v>-7079000</v>
      </c>
      <c r="E52" s="23">
        <v>0</v>
      </c>
    </row>
    <row r="53" spans="1:5" s="5" customFormat="1" ht="110.25" customHeight="1">
      <c r="A53" s="40" t="s">
        <v>65</v>
      </c>
      <c r="B53" s="14">
        <v>68165600</v>
      </c>
      <c r="C53" s="18">
        <v>78171600</v>
      </c>
      <c r="D53" s="22">
        <f t="shared" si="3"/>
        <v>10006000</v>
      </c>
      <c r="E53" s="23">
        <v>0</v>
      </c>
    </row>
    <row r="54" spans="1:5" s="5" customFormat="1" ht="174.75" customHeight="1">
      <c r="A54" s="40" t="s">
        <v>64</v>
      </c>
      <c r="B54" s="14">
        <v>56367600</v>
      </c>
      <c r="C54" s="18">
        <v>41552900</v>
      </c>
      <c r="D54" s="22">
        <f t="shared" si="3"/>
        <v>-14814700</v>
      </c>
      <c r="E54" s="23">
        <v>0</v>
      </c>
    </row>
    <row r="55" spans="1:5" s="5" customFormat="1" ht="63">
      <c r="A55" s="40" t="s">
        <v>36</v>
      </c>
      <c r="B55" s="18">
        <v>107310700</v>
      </c>
      <c r="C55" s="18">
        <v>107339400</v>
      </c>
      <c r="D55" s="22">
        <f t="shared" si="3"/>
        <v>28700</v>
      </c>
      <c r="E55" s="23">
        <f>C55/B55*100</f>
        <v>100.02674477009283</v>
      </c>
    </row>
    <row r="56" spans="1:5" s="5" customFormat="1" ht="63.75" customHeight="1">
      <c r="A56" s="40" t="s">
        <v>54</v>
      </c>
      <c r="B56" s="18">
        <v>921700</v>
      </c>
      <c r="C56" s="18">
        <v>1190800</v>
      </c>
      <c r="D56" s="22">
        <f t="shared" si="3"/>
        <v>269100</v>
      </c>
      <c r="E56" s="23">
        <f>C56/B56*100</f>
        <v>129.19605077574047</v>
      </c>
    </row>
    <row r="57" spans="1:5" s="5" customFormat="1" ht="80.25" customHeight="1">
      <c r="A57" s="40" t="s">
        <v>70</v>
      </c>
      <c r="B57" s="18">
        <v>515100</v>
      </c>
      <c r="C57" s="18">
        <v>1086400</v>
      </c>
      <c r="D57" s="22">
        <f t="shared" si="3"/>
        <v>571300</v>
      </c>
      <c r="E57" s="23">
        <f>C57/B57*100</f>
        <v>210.91050281498741</v>
      </c>
    </row>
    <row r="58" spans="1:5" s="5" customFormat="1" ht="110.25">
      <c r="A58" s="40" t="s">
        <v>37</v>
      </c>
      <c r="B58" s="18">
        <v>11000</v>
      </c>
      <c r="C58" s="18"/>
      <c r="D58" s="22">
        <f t="shared" si="3"/>
        <v>-11000</v>
      </c>
      <c r="E58" s="23">
        <f>C58/B58*100</f>
        <v>0</v>
      </c>
    </row>
    <row r="59" spans="1:5" s="4" customFormat="1">
      <c r="A59" s="34" t="s">
        <v>5</v>
      </c>
      <c r="B59" s="20">
        <f>SUM(B39:B58)</f>
        <v>684818600</v>
      </c>
      <c r="C59" s="20">
        <f>SUM(C39:C58)</f>
        <v>539023800</v>
      </c>
      <c r="D59" s="20">
        <f>SUM(D39:D58)</f>
        <v>-145794800</v>
      </c>
      <c r="E59" s="25">
        <f>C59/B59*100</f>
        <v>78.710449745377829</v>
      </c>
    </row>
    <row r="60" spans="1:5" s="3" customFormat="1">
      <c r="A60" s="48" t="s">
        <v>6</v>
      </c>
      <c r="B60" s="49"/>
      <c r="C60" s="49"/>
      <c r="D60" s="49"/>
      <c r="E60" s="49"/>
    </row>
    <row r="61" spans="1:5" s="5" customFormat="1" ht="63">
      <c r="A61" s="40" t="s">
        <v>38</v>
      </c>
      <c r="B61" s="14">
        <v>1595500</v>
      </c>
      <c r="C61" s="18">
        <v>1907100</v>
      </c>
      <c r="D61" s="22">
        <f>C61-B61</f>
        <v>311600</v>
      </c>
      <c r="E61" s="23">
        <f>C61/B61*100</f>
        <v>119.52992792228142</v>
      </c>
    </row>
    <row r="62" spans="1:5" s="5" customFormat="1" ht="78.75">
      <c r="A62" s="40" t="s">
        <v>11</v>
      </c>
      <c r="B62" s="14">
        <v>218100</v>
      </c>
      <c r="C62" s="18"/>
      <c r="D62" s="22">
        <f>C62-B62</f>
        <v>-218100</v>
      </c>
      <c r="E62" s="23">
        <f>C62/B62*100</f>
        <v>0</v>
      </c>
    </row>
    <row r="63" spans="1:5" s="5" customFormat="1" ht="45.75" customHeight="1">
      <c r="A63" s="40" t="s">
        <v>39</v>
      </c>
      <c r="B63" s="14">
        <v>265000</v>
      </c>
      <c r="C63" s="18">
        <v>0</v>
      </c>
      <c r="D63" s="22">
        <f>C63-B63</f>
        <v>-265000</v>
      </c>
      <c r="E63" s="23">
        <f>C63/B63*100</f>
        <v>0</v>
      </c>
    </row>
    <row r="64" spans="1:5" s="5" customFormat="1" ht="82.5" customHeight="1">
      <c r="A64" s="40" t="s">
        <v>51</v>
      </c>
      <c r="B64" s="14">
        <v>34400</v>
      </c>
      <c r="C64" s="18">
        <v>37300</v>
      </c>
      <c r="D64" s="22">
        <f>C64-B64</f>
        <v>2900</v>
      </c>
      <c r="E64" s="23">
        <f>C64/B64*100</f>
        <v>108.43023255813952</v>
      </c>
    </row>
    <row r="65" spans="1:5" s="4" customFormat="1">
      <c r="A65" s="41" t="s">
        <v>7</v>
      </c>
      <c r="B65" s="20">
        <f>SUM(B61:B64)</f>
        <v>2113000</v>
      </c>
      <c r="C65" s="20">
        <f>SUM(C61:C64)</f>
        <v>1944400</v>
      </c>
      <c r="D65" s="20">
        <f>SUM(D61:D64)</f>
        <v>-168600</v>
      </c>
      <c r="E65" s="26">
        <f>SUM(E61:E64)</f>
        <v>227.96016048042094</v>
      </c>
    </row>
    <row r="66" spans="1:5" s="4" customFormat="1" ht="15">
      <c r="A66" s="42" t="s">
        <v>71</v>
      </c>
      <c r="B66" s="43"/>
      <c r="C66" s="43"/>
      <c r="D66" s="43"/>
      <c r="E66" s="44"/>
    </row>
    <row r="67" spans="1:5" s="3" customFormat="1" ht="63">
      <c r="A67" s="33" t="s">
        <v>49</v>
      </c>
      <c r="B67" s="14"/>
      <c r="C67" s="14">
        <v>627790200</v>
      </c>
      <c r="D67" s="14">
        <f t="shared" ref="D67" si="4">SUM(D61:D65)</f>
        <v>-337200</v>
      </c>
      <c r="E67" s="27"/>
    </row>
    <row r="68" spans="1:5" s="3" customFormat="1" ht="47.25" customHeight="1">
      <c r="A68" s="33" t="s">
        <v>66</v>
      </c>
      <c r="B68" s="14"/>
      <c r="C68" s="14">
        <v>207675000</v>
      </c>
      <c r="D68" s="14">
        <f t="shared" ref="D68" si="5">SUM(D62:D67)</f>
        <v>-986000</v>
      </c>
      <c r="E68" s="27"/>
    </row>
    <row r="69" spans="1:5" s="4" customFormat="1">
      <c r="A69" s="34" t="s">
        <v>50</v>
      </c>
      <c r="B69" s="20"/>
      <c r="C69" s="20">
        <f>C67+C68</f>
        <v>835465200</v>
      </c>
      <c r="D69" s="20">
        <f t="shared" ref="D69" si="6">SUM(D63:D68)</f>
        <v>-1753900</v>
      </c>
      <c r="E69" s="26"/>
    </row>
    <row r="70" spans="1:5" s="4" customFormat="1">
      <c r="A70" s="35" t="s">
        <v>40</v>
      </c>
      <c r="B70" s="28">
        <f>B37+B59+B65</f>
        <v>3511442100</v>
      </c>
      <c r="C70" s="28">
        <f>C37+C59+C65+C69</f>
        <v>4006357200</v>
      </c>
      <c r="D70" s="28">
        <f>D37+D59+D65</f>
        <v>-340550100</v>
      </c>
      <c r="E70" s="25">
        <f>C70/B70*100</f>
        <v>114.0943545673158</v>
      </c>
    </row>
  </sheetData>
  <autoFilter ref="A8:E70"/>
  <mergeCells count="9">
    <mergeCell ref="A66:E66"/>
    <mergeCell ref="A4:E4"/>
    <mergeCell ref="A60:E60"/>
    <mergeCell ref="D6:E6"/>
    <mergeCell ref="A6:A7"/>
    <mergeCell ref="B6:B7"/>
    <mergeCell ref="C6:C7"/>
    <mergeCell ref="A9:E9"/>
    <mergeCell ref="A38:E38"/>
  </mergeCells>
  <hyperlinks>
    <hyperlink ref="A28" r:id="rId1" display="consultantplus://offline/ref=53436AC90E950A2E932A75C8C68332DE14FC1CB5BA391DD66AFFC38DD7E7DF9C75223A361CE59B90D3B90Fd4W3K"/>
    <hyperlink ref="A33" r:id="rId2" display="consultantplus://offline/ref=A8442665E34D48168B916DBB4BAAE22E0483F9DB580DD427173FD627302773B472252ADCBC932B71E57520eEW9K"/>
    <hyperlink ref="A25" r:id="rId3" display="consultantplus://offline/ref=A8442665E34D48168B916DBB4BAAE22E0483F9DB580AD027133FD627302773B472252ADCBC932B71E57920eEW3K"/>
    <hyperlink ref="A26" r:id="rId4" display="consultantplus://offline/ref=A8442665E34D48168B916DBB4BAAE22E0483F9DB580AD027133FD627302773B472252ADCBC932B71E57920eEW3K"/>
  </hyperlinks>
  <pageMargins left="1.1811023622047245" right="0.39370078740157483" top="0.78740157480314965" bottom="0.78740157480314965" header="0.39370078740157483" footer="0"/>
  <pageSetup paperSize="9" scale="60" orientation="portrait" r:id="rId5"/>
  <headerFooter>
    <oddHeader>&amp;C&amp;P</oddHeader>
  </headerFooter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2015-12-15T11:25:34Z</cp:lastPrinted>
  <dcterms:created xsi:type="dcterms:W3CDTF">2013-11-25T11:49:42Z</dcterms:created>
  <dcterms:modified xsi:type="dcterms:W3CDTF">2015-12-15T11:25:36Z</dcterms:modified>
</cp:coreProperties>
</file>