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\Desktop\МУНИЦИПАЛЬНАЯ ПРОГРАММА\СЕТЕВОЙ\2026\"/>
    </mc:Choice>
  </mc:AlternateContent>
  <xr:revisionPtr revIDLastSave="0" documentId="13_ncr:1_{14E6EE14-3BD4-44E2-BDFE-E49E7A7AFDBB}" xr6:coauthVersionLast="45" xr6:coauthVersionMax="45" xr10:uidLastSave="{00000000-0000-0000-0000-000000000000}"/>
  <bookViews>
    <workbookView xWindow="105" yWindow="0" windowWidth="12045" windowHeight="15450" xr2:uid="{ECB0C746-C9ED-4DFE-B35D-4667EFD803BC}"/>
  </bookViews>
  <sheets>
    <sheet name="Лист1" sheetId="1" r:id="rId1"/>
  </sheets>
  <definedNames>
    <definedName name="_ftn1" localSheetId="0">Лист1!$A$19</definedName>
    <definedName name="_ftn2" localSheetId="0">Лист1!$A$20</definedName>
    <definedName name="_ftnref1" localSheetId="0">Лист1!$A$3</definedName>
    <definedName name="_ftnref2" localSheetId="0">Лист1!#REF!</definedName>
    <definedName name="_xlnm._FilterDatabase" localSheetId="0" hidden="1">Лист1!$A$5:$U$5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N7" i="1"/>
  <c r="J7" i="1"/>
  <c r="K7" i="1"/>
  <c r="L7" i="1"/>
  <c r="M7" i="1"/>
  <c r="G7" i="1"/>
  <c r="H7" i="1"/>
  <c r="I7" i="1"/>
  <c r="F7" i="1"/>
  <c r="H8" i="1" l="1"/>
  <c r="E8" i="1"/>
  <c r="C8" i="1"/>
  <c r="J10" i="1"/>
  <c r="F10" i="1"/>
  <c r="B10" i="1"/>
  <c r="R10" i="1" l="1"/>
  <c r="Q13" i="1" l="1"/>
  <c r="O13" i="1"/>
  <c r="Q14" i="1"/>
  <c r="Q15" i="1"/>
  <c r="Q12" i="1"/>
  <c r="S13" i="1"/>
  <c r="U13" i="1"/>
  <c r="U14" i="1"/>
  <c r="U15" i="1"/>
  <c r="U12" i="1"/>
  <c r="B15" i="1" l="1"/>
  <c r="B14" i="1"/>
  <c r="B13" i="1"/>
  <c r="B12" i="1"/>
  <c r="E11" i="1"/>
  <c r="D11" i="1"/>
  <c r="C11" i="1"/>
  <c r="B9" i="1"/>
  <c r="B8" i="1"/>
  <c r="E7" i="1"/>
  <c r="D7" i="1"/>
  <c r="C7" i="1"/>
  <c r="B11" i="1" l="1"/>
  <c r="D6" i="1"/>
  <c r="B7" i="1"/>
  <c r="E6" i="1"/>
  <c r="C6" i="1"/>
  <c r="J12" i="1"/>
  <c r="J15" i="1"/>
  <c r="J14" i="1"/>
  <c r="J13" i="1"/>
  <c r="M11" i="1"/>
  <c r="L11" i="1"/>
  <c r="K11" i="1"/>
  <c r="J9" i="1"/>
  <c r="J8" i="1"/>
  <c r="P7" i="1" l="1"/>
  <c r="Q7" i="1"/>
  <c r="N12" i="1"/>
  <c r="N14" i="1"/>
  <c r="N15" i="1"/>
  <c r="T11" i="1"/>
  <c r="O7" i="1"/>
  <c r="N13" i="1"/>
  <c r="J11" i="1"/>
  <c r="B6" i="1"/>
  <c r="K6" i="1"/>
  <c r="L6" i="1"/>
  <c r="M6" i="1"/>
  <c r="U7" i="1"/>
  <c r="T7" i="1"/>
  <c r="S7" i="1"/>
  <c r="F8" i="1"/>
  <c r="N8" i="1" s="1"/>
  <c r="F9" i="1"/>
  <c r="R9" i="1" s="1"/>
  <c r="G11" i="1"/>
  <c r="S11" i="1" s="1"/>
  <c r="H11" i="1"/>
  <c r="P11" i="1" s="1"/>
  <c r="I11" i="1"/>
  <c r="Q11" i="1" s="1"/>
  <c r="J6" i="1" l="1"/>
  <c r="N6" i="1" s="1"/>
  <c r="O11" i="1"/>
  <c r="N9" i="1"/>
  <c r="R8" i="1"/>
  <c r="Q6" i="1"/>
  <c r="P6" i="1"/>
  <c r="U11" i="1"/>
  <c r="O6" i="1"/>
  <c r="I6" i="1"/>
  <c r="U6" i="1" s="1"/>
  <c r="G6" i="1"/>
  <c r="S6" i="1" s="1"/>
  <c r="H6" i="1"/>
  <c r="T6" i="1" s="1"/>
  <c r="R7" i="1"/>
  <c r="F12" i="1"/>
  <c r="R12" i="1" s="1"/>
  <c r="F13" i="1"/>
  <c r="R13" i="1" s="1"/>
  <c r="F14" i="1"/>
  <c r="R14" i="1" s="1"/>
  <c r="F15" i="1"/>
  <c r="R15" i="1" s="1"/>
  <c r="F11" i="1" l="1"/>
  <c r="R11" i="1" l="1"/>
  <c r="N11" i="1"/>
  <c r="F6" i="1"/>
  <c r="R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Nedelko</author>
    <author>5</author>
  </authors>
  <commentList>
    <comment ref="A8" authorId="0" shapeId="0" xr:uid="{BE372481-CEC7-4ABD-AD51-229158883F1C}">
      <text>
        <r>
          <rPr>
            <b/>
            <sz val="9"/>
            <color indexed="81"/>
            <rFont val="Tahoma"/>
            <family val="2"/>
            <charset val="204"/>
          </rPr>
          <t>Nedelko:</t>
        </r>
        <r>
          <rPr>
            <sz val="9"/>
            <color indexed="81"/>
            <rFont val="Tahoma"/>
            <family val="2"/>
            <charset val="204"/>
          </rPr>
          <t xml:space="preserve">
5191, 82520 гб</t>
        </r>
      </text>
    </comment>
    <comment ref="A9" authorId="0" shapeId="0" xr:uid="{C1238D26-84BF-4FBD-92AC-1139B7FA4E03}">
      <text>
        <r>
          <rPr>
            <sz val="9"/>
            <color indexed="81"/>
            <rFont val="Tahoma"/>
            <family val="2"/>
            <charset val="204"/>
          </rPr>
          <t xml:space="preserve">
театр 05 2 02 L5170
</t>
        </r>
      </text>
    </comment>
    <comment ref="A10" authorId="1" shapeId="0" xr:uid="{C2752DC3-78A4-4307-A562-A308D3B0F232}">
      <text>
        <r>
          <rPr>
            <b/>
            <sz val="9"/>
            <color indexed="81"/>
            <rFont val="Tahoma"/>
            <family val="2"/>
            <charset val="204"/>
          </rPr>
          <t>ГБ и КДК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2" authorId="0" shapeId="0" xr:uid="{6C6E1403-0AD2-4846-B30A-677A113F03C7}">
      <text>
        <r>
          <rPr>
            <b/>
            <sz val="9"/>
            <color indexed="81"/>
            <rFont val="Tahoma"/>
            <family val="2"/>
            <charset val="204"/>
          </rPr>
          <t>05 4 01 02040</t>
        </r>
      </text>
    </comment>
    <comment ref="A13" authorId="0" shapeId="0" xr:uid="{0C9F25E1-6DC2-4A38-A259-7A445234631A}">
      <text>
        <r>
          <rPr>
            <sz val="9"/>
            <color indexed="81"/>
            <rFont val="Tahoma"/>
            <family val="2"/>
            <charset val="204"/>
          </rPr>
          <t xml:space="preserve">
0801+календарь+наказы
</t>
        </r>
      </text>
    </comment>
    <comment ref="A14" authorId="0" shapeId="0" xr:uid="{8DE09D64-C7E8-4E62-9FA6-165AE47EA6FA}">
      <text>
        <r>
          <rPr>
            <b/>
            <sz val="9"/>
            <color indexed="81"/>
            <rFont val="Tahoma"/>
            <family val="2"/>
            <charset val="204"/>
          </rPr>
          <t>0703</t>
        </r>
        <r>
          <rPr>
            <sz val="9"/>
            <color indexed="81"/>
            <rFont val="Tahoma"/>
            <family val="2"/>
            <charset val="204"/>
          </rPr>
          <t xml:space="preserve">
05 4 12 00590
05 4 12 99990</t>
        </r>
      </text>
    </comment>
    <comment ref="A15" authorId="1" shapeId="0" xr:uid="{202C2ABA-54E3-4E13-94D0-8C1957AB59A7}">
      <text>
        <r>
          <rPr>
            <b/>
            <sz val="9"/>
            <color indexed="81"/>
            <rFont val="Tahoma"/>
            <family val="2"/>
            <charset val="204"/>
          </rPr>
          <t>СО НКО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<sst xmlns="http://schemas.openxmlformats.org/spreadsheetml/2006/main" count="38" uniqueCount="22">
  <si>
    <t>Всего</t>
  </si>
  <si>
    <t>Муниципальная программа «Развитие культуры и туризма в городе Нефтеюганске» (всего), в том числе:</t>
  </si>
  <si>
    <t>Наименование программы</t>
  </si>
  <si>
    <t>Запланированные мероприятия</t>
  </si>
  <si>
    <t>окружной бюджет</t>
  </si>
  <si>
    <t>федеральный бюджет</t>
  </si>
  <si>
    <t>местный бюджет</t>
  </si>
  <si>
    <t>1. Структурный элемент «Направление «Модернизация и развитие учреждений культуры»», в том числе:</t>
  </si>
  <si>
    <t>1.1. Региональный проект «Сохранение культурного и исторического наследия», в том числе:</t>
  </si>
  <si>
    <t>1.2. Региональный проект «Развитие искусства и творчества», в том числе:</t>
  </si>
  <si>
    <t>2. Структурный элемент «Направление «Организационные, экономические механизмы развития культуры»», в том числе:</t>
  </si>
  <si>
    <r>
      <t>2.1.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комитета культуры и туризма», в том числе:</t>
    </r>
  </si>
  <si>
    <r>
      <t>2.2.</t>
    </r>
    <r>
      <rPr>
        <b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культуры», в том числе:</t>
    </r>
  </si>
  <si>
    <r>
      <t>2.3.</t>
    </r>
    <r>
      <rPr>
        <b/>
        <sz val="11"/>
        <color theme="1"/>
        <rFont val="Times New Roman"/>
        <family val="1"/>
        <charset val="204"/>
      </rPr>
      <t xml:space="preserve">  </t>
    </r>
    <r>
      <rPr>
        <i/>
        <sz val="11"/>
        <color theme="1"/>
        <rFont val="Times New Roman"/>
        <family val="1"/>
        <charset val="204"/>
      </rPr>
      <t>Комплекс процессных мероприятий «Обеспечение деятельности подведомственных учреждений дополнительного образования», в том числе:</t>
    </r>
  </si>
  <si>
    <r>
      <t>2.4.</t>
    </r>
    <r>
      <rPr>
        <b/>
        <sz val="11"/>
        <color theme="1"/>
        <rFont val="Times New Roman"/>
        <family val="1"/>
        <charset val="204"/>
      </rPr>
      <t xml:space="preserve">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«Усиление социальной направленности культурной политики», в том числе:</t>
    </r>
  </si>
  <si>
    <r>
      <t>2.5.</t>
    </r>
    <r>
      <rPr>
        <b/>
        <sz val="11"/>
        <color theme="1"/>
        <rFont val="Times New Roman"/>
        <family val="1"/>
        <charset val="204"/>
      </rPr>
      <t xml:space="preserve">    </t>
    </r>
    <r>
      <rPr>
        <i/>
        <sz val="11"/>
        <color theme="1"/>
        <rFont val="Times New Roman"/>
        <family val="1"/>
        <charset val="204"/>
      </rPr>
      <t>Комплекс процессных мероприятий «Развитие туризма города Нефтеюганска», в том числе:</t>
    </r>
  </si>
  <si>
    <t>1.3. Региональный проект «Семейные ценности и инфраструктура культуры»</t>
  </si>
  <si>
    <t>ПЛАН за 3 месяца 2026 года (рублей)</t>
  </si>
  <si>
    <t>ПЛАН на 2026 года (рублей)</t>
  </si>
  <si>
    <t>Освоение на 01.02.2026 года (рублей)</t>
  </si>
  <si>
    <t>% исполнения к плану на 3 месяца 2026 года</t>
  </si>
  <si>
    <t>% исполнения к плану за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</si>
</sst>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1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9F37-E6A3-425C-BFDB-81651A302413}">
  <dimension ref="A3:U20"/>
  <sheetViews>
    <sheetView tabSelected="1" zoomScale="90" zoomScaleNormal="9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B7" sqref="B7"/>
    </sheetView>
  </sheetViews>
  <sheetFormatPr defaultRowHeight="15" x14ac:dyDescent="0.25"/>
  <cols>
    <col min="1" max="1" width="51.140625" style="1" customWidth="1"/>
    <col min="2" max="2" width="17.85546875" style="1" bestFit="1" customWidth="1"/>
    <col min="3" max="3" width="14.7109375" style="1" customWidth="1"/>
    <col min="4" max="4" width="17.7109375" style="1" customWidth="1"/>
    <col min="5" max="5" width="17.140625" style="1" customWidth="1"/>
    <col min="6" max="6" width="17.85546875" style="1" customWidth="1"/>
    <col min="7" max="7" width="14.7109375" style="1" customWidth="1"/>
    <col min="8" max="8" width="17.7109375" style="1" customWidth="1"/>
    <col min="9" max="9" width="17.140625" style="1" customWidth="1"/>
    <col min="10" max="10" width="17.85546875" style="1" customWidth="1"/>
    <col min="11" max="11" width="14.7109375" style="1" customWidth="1"/>
    <col min="12" max="12" width="17.7109375" style="1" customWidth="1"/>
    <col min="13" max="13" width="17.140625" style="1" customWidth="1"/>
    <col min="14" max="14" width="17.85546875" style="1" customWidth="1"/>
    <col min="15" max="15" width="14.7109375" style="1" customWidth="1"/>
    <col min="16" max="16" width="17.7109375" style="1" customWidth="1"/>
    <col min="17" max="17" width="17.140625" style="1" customWidth="1"/>
    <col min="18" max="18" width="17.85546875" style="1" bestFit="1" customWidth="1"/>
    <col min="19" max="19" width="14.7109375" style="1" customWidth="1"/>
    <col min="20" max="20" width="17.7109375" style="1" customWidth="1"/>
    <col min="21" max="21" width="17.140625" style="1" customWidth="1"/>
    <col min="22" max="26" width="25.42578125" style="1" customWidth="1"/>
    <col min="27" max="16384" width="9.140625" style="1"/>
  </cols>
  <sheetData>
    <row r="3" spans="1:21" ht="39.75" customHeight="1" x14ac:dyDescent="0.25">
      <c r="A3" s="10" t="s">
        <v>2</v>
      </c>
      <c r="B3" s="25" t="s">
        <v>17</v>
      </c>
      <c r="C3" s="25"/>
      <c r="D3" s="25"/>
      <c r="E3" s="25"/>
      <c r="F3" s="25" t="s">
        <v>18</v>
      </c>
      <c r="G3" s="25"/>
      <c r="H3" s="25"/>
      <c r="I3" s="25"/>
      <c r="J3" s="25" t="s">
        <v>19</v>
      </c>
      <c r="K3" s="25"/>
      <c r="L3" s="25"/>
      <c r="M3" s="25"/>
      <c r="N3" s="25" t="s">
        <v>20</v>
      </c>
      <c r="O3" s="25"/>
      <c r="P3" s="25"/>
      <c r="Q3" s="25"/>
      <c r="R3" s="25" t="s">
        <v>21</v>
      </c>
      <c r="S3" s="25"/>
      <c r="T3" s="25"/>
      <c r="U3" s="25"/>
    </row>
    <row r="4" spans="1:21" ht="33.75" customHeight="1" x14ac:dyDescent="0.25">
      <c r="A4" s="10" t="s">
        <v>3</v>
      </c>
      <c r="B4" s="11" t="s">
        <v>0</v>
      </c>
      <c r="C4" s="11" t="s">
        <v>4</v>
      </c>
      <c r="D4" s="11" t="s">
        <v>5</v>
      </c>
      <c r="E4" s="11" t="s">
        <v>6</v>
      </c>
      <c r="F4" s="10" t="s">
        <v>0</v>
      </c>
      <c r="G4" s="10" t="s">
        <v>4</v>
      </c>
      <c r="H4" s="10" t="s">
        <v>5</v>
      </c>
      <c r="I4" s="10" t="s">
        <v>6</v>
      </c>
      <c r="J4" s="10" t="s">
        <v>0</v>
      </c>
      <c r="K4" s="10" t="s">
        <v>4</v>
      </c>
      <c r="L4" s="10" t="s">
        <v>5</v>
      </c>
      <c r="M4" s="10" t="s">
        <v>6</v>
      </c>
      <c r="N4" s="11" t="s">
        <v>0</v>
      </c>
      <c r="O4" s="11" t="s">
        <v>4</v>
      </c>
      <c r="P4" s="11" t="s">
        <v>5</v>
      </c>
      <c r="Q4" s="11" t="s">
        <v>6</v>
      </c>
      <c r="R4" s="10" t="s">
        <v>0</v>
      </c>
      <c r="S4" s="10" t="s">
        <v>4</v>
      </c>
      <c r="T4" s="10" t="s">
        <v>5</v>
      </c>
      <c r="U4" s="10" t="s">
        <v>6</v>
      </c>
    </row>
    <row r="5" spans="1:21" s="13" customFormat="1" x14ac:dyDescent="0.2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2</v>
      </c>
      <c r="G5" s="12">
        <v>3</v>
      </c>
      <c r="H5" s="12">
        <v>4</v>
      </c>
      <c r="I5" s="12">
        <v>5</v>
      </c>
      <c r="J5" s="12">
        <v>2</v>
      </c>
      <c r="K5" s="12">
        <v>3</v>
      </c>
      <c r="L5" s="12">
        <v>4</v>
      </c>
      <c r="M5" s="12">
        <v>5</v>
      </c>
      <c r="N5" s="12">
        <v>2</v>
      </c>
      <c r="O5" s="12">
        <v>3</v>
      </c>
      <c r="P5" s="12">
        <v>4</v>
      </c>
      <c r="Q5" s="12">
        <v>5</v>
      </c>
      <c r="R5" s="12">
        <v>2</v>
      </c>
      <c r="S5" s="12">
        <v>3</v>
      </c>
      <c r="T5" s="12">
        <v>4</v>
      </c>
      <c r="U5" s="12">
        <v>5</v>
      </c>
    </row>
    <row r="6" spans="1:21" s="9" customFormat="1" ht="62.25" customHeight="1" x14ac:dyDescent="0.2">
      <c r="A6" s="7" t="s">
        <v>1</v>
      </c>
      <c r="B6" s="17">
        <f t="shared" ref="B6:M6" si="0">B7+B11</f>
        <v>169351751.16</v>
      </c>
      <c r="C6" s="17">
        <f t="shared" si="0"/>
        <v>146660</v>
      </c>
      <c r="D6" s="17">
        <f t="shared" si="0"/>
        <v>0</v>
      </c>
      <c r="E6" s="17">
        <f t="shared" si="0"/>
        <v>169205091.16</v>
      </c>
      <c r="F6" s="8">
        <f t="shared" si="0"/>
        <v>1007326028</v>
      </c>
      <c r="G6" s="8">
        <f t="shared" si="0"/>
        <v>11097000</v>
      </c>
      <c r="H6" s="8">
        <f t="shared" si="0"/>
        <v>6703600</v>
      </c>
      <c r="I6" s="8">
        <f t="shared" si="0"/>
        <v>989525428</v>
      </c>
      <c r="J6" s="8">
        <f t="shared" si="0"/>
        <v>17380563.09</v>
      </c>
      <c r="K6" s="8">
        <f t="shared" si="0"/>
        <v>0</v>
      </c>
      <c r="L6" s="8">
        <f t="shared" si="0"/>
        <v>0</v>
      </c>
      <c r="M6" s="8">
        <f t="shared" si="0"/>
        <v>17380563.09</v>
      </c>
      <c r="N6" s="17">
        <f t="shared" ref="N6:P7" si="1">J6/B6*100</f>
        <v>10.262995788912278</v>
      </c>
      <c r="O6" s="17">
        <f t="shared" si="1"/>
        <v>0</v>
      </c>
      <c r="P6" s="17" t="e">
        <f t="shared" si="1"/>
        <v>#DIV/0!</v>
      </c>
      <c r="Q6" s="17">
        <f>M6/E6*100</f>
        <v>10.271891330719459</v>
      </c>
      <c r="R6" s="17">
        <f t="shared" ref="R6:T7" si="2">J6/F6*100</f>
        <v>1.7254158640681923</v>
      </c>
      <c r="S6" s="17">
        <f t="shared" si="2"/>
        <v>0</v>
      </c>
      <c r="T6" s="17">
        <f t="shared" si="2"/>
        <v>0</v>
      </c>
      <c r="U6" s="17">
        <f>M6/I6*100</f>
        <v>1.7564544172582901</v>
      </c>
    </row>
    <row r="7" spans="1:21" ht="62.25" customHeight="1" x14ac:dyDescent="0.25">
      <c r="A7" s="3" t="s">
        <v>7</v>
      </c>
      <c r="B7" s="18">
        <f t="shared" ref="B7" si="3">B8+B9</f>
        <v>183100</v>
      </c>
      <c r="C7" s="18">
        <f t="shared" ref="C7" si="4">C8+C9</f>
        <v>146660</v>
      </c>
      <c r="D7" s="18">
        <f t="shared" ref="D7" si="5">D8+D9</f>
        <v>0</v>
      </c>
      <c r="E7" s="18">
        <f t="shared" ref="E7" si="6">E8+E9</f>
        <v>36440</v>
      </c>
      <c r="F7" s="4">
        <f>F8+F9+F10</f>
        <v>18944179</v>
      </c>
      <c r="G7" s="4">
        <f t="shared" ref="G7:I7" si="7">G8+G9+G10</f>
        <v>11097000</v>
      </c>
      <c r="H7" s="4">
        <f t="shared" si="7"/>
        <v>6703600</v>
      </c>
      <c r="I7" s="4">
        <f t="shared" si="7"/>
        <v>1143579</v>
      </c>
      <c r="J7" s="4">
        <f t="shared" ref="J7" si="8">J8+J9+J10</f>
        <v>0</v>
      </c>
      <c r="K7" s="4">
        <f t="shared" ref="K7" si="9">K8+K9+K10</f>
        <v>0</v>
      </c>
      <c r="L7" s="4">
        <f t="shared" ref="L7" si="10">L8+L9+L10</f>
        <v>0</v>
      </c>
      <c r="M7" s="4">
        <f t="shared" ref="M7" si="11">M8+M9+M10</f>
        <v>0</v>
      </c>
      <c r="N7" s="18">
        <f>J7/B7*100</f>
        <v>0</v>
      </c>
      <c r="O7" s="18">
        <f t="shared" si="1"/>
        <v>0</v>
      </c>
      <c r="P7" s="18" t="e">
        <f t="shared" si="1"/>
        <v>#DIV/0!</v>
      </c>
      <c r="Q7" s="18">
        <f>M7/E7*100</f>
        <v>0</v>
      </c>
      <c r="R7" s="18">
        <f t="shared" si="2"/>
        <v>0</v>
      </c>
      <c r="S7" s="18">
        <f t="shared" si="2"/>
        <v>0</v>
      </c>
      <c r="T7" s="18">
        <f t="shared" si="2"/>
        <v>0</v>
      </c>
      <c r="U7" s="18">
        <f>M7/I7*100</f>
        <v>0</v>
      </c>
    </row>
    <row r="8" spans="1:21" s="23" customFormat="1" ht="66.75" customHeight="1" x14ac:dyDescent="0.25">
      <c r="A8" s="20" t="s">
        <v>8</v>
      </c>
      <c r="B8" s="21">
        <f>C8+D8+E8</f>
        <v>183100</v>
      </c>
      <c r="C8" s="21">
        <f>146660</f>
        <v>146660</v>
      </c>
      <c r="D8" s="21"/>
      <c r="E8" s="21">
        <f>36440</f>
        <v>36440</v>
      </c>
      <c r="F8" s="22">
        <f>G8+H8+I8</f>
        <v>1309125</v>
      </c>
      <c r="G8" s="22">
        <v>877500</v>
      </c>
      <c r="H8" s="22">
        <f>169800</f>
        <v>169800</v>
      </c>
      <c r="I8" s="22">
        <v>261825</v>
      </c>
      <c r="J8" s="21">
        <f>K8+L8+M8</f>
        <v>0</v>
      </c>
      <c r="K8" s="22"/>
      <c r="L8" s="22"/>
      <c r="M8" s="22"/>
      <c r="N8" s="21">
        <f t="shared" ref="N8:O11" si="12">J8/F8*100</f>
        <v>0</v>
      </c>
      <c r="O8" s="21"/>
      <c r="P8" s="21"/>
      <c r="Q8" s="21"/>
      <c r="R8" s="21">
        <f>J8/F8*100</f>
        <v>0</v>
      </c>
      <c r="S8" s="21"/>
      <c r="T8" s="21"/>
      <c r="U8" s="21"/>
    </row>
    <row r="9" spans="1:21" s="23" customFormat="1" ht="66.75" customHeight="1" x14ac:dyDescent="0.25">
      <c r="A9" s="20" t="s">
        <v>9</v>
      </c>
      <c r="B9" s="21">
        <f>C9+D9+E9</f>
        <v>0</v>
      </c>
      <c r="C9" s="24"/>
      <c r="D9" s="24"/>
      <c r="E9" s="24"/>
      <c r="F9" s="22">
        <f>G9+H9+I9</f>
        <v>1575685</v>
      </c>
      <c r="G9" s="22">
        <v>913100</v>
      </c>
      <c r="H9" s="22">
        <v>583800</v>
      </c>
      <c r="I9" s="22">
        <v>78785</v>
      </c>
      <c r="J9" s="21">
        <f>K9+L9+M9</f>
        <v>0</v>
      </c>
      <c r="K9" s="22"/>
      <c r="L9" s="22"/>
      <c r="M9" s="22"/>
      <c r="N9" s="21">
        <f t="shared" si="12"/>
        <v>0</v>
      </c>
      <c r="O9" s="21"/>
      <c r="P9" s="21"/>
      <c r="Q9" s="21"/>
      <c r="R9" s="21">
        <f>J9/F9*100</f>
        <v>0</v>
      </c>
      <c r="S9" s="21"/>
      <c r="T9" s="21"/>
      <c r="U9" s="21"/>
    </row>
    <row r="10" spans="1:21" s="23" customFormat="1" ht="66.75" customHeight="1" x14ac:dyDescent="0.25">
      <c r="A10" s="20" t="s">
        <v>16</v>
      </c>
      <c r="B10" s="21">
        <f>C10+D10+E10</f>
        <v>0</v>
      </c>
      <c r="C10" s="24"/>
      <c r="D10" s="24"/>
      <c r="E10" s="24"/>
      <c r="F10" s="22">
        <f>G10+H10+I10</f>
        <v>16059369</v>
      </c>
      <c r="G10" s="22">
        <v>9306400</v>
      </c>
      <c r="H10" s="22">
        <v>5950000</v>
      </c>
      <c r="I10" s="22">
        <v>802969</v>
      </c>
      <c r="J10" s="21">
        <f>K10+L10+M10</f>
        <v>0</v>
      </c>
      <c r="K10" s="22"/>
      <c r="L10" s="22"/>
      <c r="M10" s="22"/>
      <c r="N10" s="21">
        <f>J10/F10*100</f>
        <v>0</v>
      </c>
      <c r="O10" s="21"/>
      <c r="P10" s="21"/>
      <c r="Q10" s="21"/>
      <c r="R10" s="21">
        <f>J10/F10*100</f>
        <v>0</v>
      </c>
      <c r="S10" s="21"/>
      <c r="T10" s="21"/>
      <c r="U10" s="21"/>
    </row>
    <row r="11" spans="1:21" ht="62.25" customHeight="1" x14ac:dyDescent="0.25">
      <c r="A11" s="3" t="s">
        <v>10</v>
      </c>
      <c r="B11" s="18">
        <f t="shared" ref="B11" si="13">B12+B13+B14+B15+B16</f>
        <v>169168651.16</v>
      </c>
      <c r="C11" s="18">
        <f t="shared" ref="C11" si="14">C12+C13+C14+C15+C16</f>
        <v>0</v>
      </c>
      <c r="D11" s="18">
        <f t="shared" ref="D11" si="15">D12+D13+D14+D15+D16</f>
        <v>0</v>
      </c>
      <c r="E11" s="18">
        <f t="shared" ref="E11" si="16">E12+E13+E14+E15+E16</f>
        <v>169168651.16</v>
      </c>
      <c r="F11" s="4">
        <f t="shared" ref="F11:M11" si="17">F12+F13+F14+F15+F16</f>
        <v>988381849</v>
      </c>
      <c r="G11" s="4">
        <f t="shared" si="17"/>
        <v>0</v>
      </c>
      <c r="H11" s="4">
        <f t="shared" si="17"/>
        <v>0</v>
      </c>
      <c r="I11" s="4">
        <f t="shared" si="17"/>
        <v>988381849</v>
      </c>
      <c r="J11" s="4">
        <f t="shared" si="17"/>
        <v>17380563.09</v>
      </c>
      <c r="K11" s="4">
        <f t="shared" si="17"/>
        <v>0</v>
      </c>
      <c r="L11" s="4">
        <f t="shared" si="17"/>
        <v>0</v>
      </c>
      <c r="M11" s="4">
        <f t="shared" si="17"/>
        <v>17380563.09</v>
      </c>
      <c r="N11" s="17">
        <f t="shared" si="12"/>
        <v>1.7584866726948565</v>
      </c>
      <c r="O11" s="17" t="e">
        <f t="shared" si="12"/>
        <v>#DIV/0!</v>
      </c>
      <c r="P11" s="17" t="e">
        <f>L11/H11*100</f>
        <v>#DIV/0!</v>
      </c>
      <c r="Q11" s="17">
        <f>M11/I11*100</f>
        <v>1.7584866726948565</v>
      </c>
      <c r="R11" s="18">
        <f t="shared" ref="R11:T11" si="18">J11/F11*100</f>
        <v>1.7584866726948565</v>
      </c>
      <c r="S11" s="18" t="e">
        <f t="shared" si="18"/>
        <v>#DIV/0!</v>
      </c>
      <c r="T11" s="18" t="e">
        <f t="shared" si="18"/>
        <v>#DIV/0!</v>
      </c>
      <c r="U11" s="18">
        <f>M11/I11*100</f>
        <v>1.7584866726948565</v>
      </c>
    </row>
    <row r="12" spans="1:21" s="23" customFormat="1" ht="66.75" customHeight="1" x14ac:dyDescent="0.25">
      <c r="A12" s="20" t="s">
        <v>11</v>
      </c>
      <c r="B12" s="21">
        <f>C12+D12+E12</f>
        <v>7828103</v>
      </c>
      <c r="C12" s="21"/>
      <c r="D12" s="21"/>
      <c r="E12" s="21">
        <v>7828103</v>
      </c>
      <c r="F12" s="22">
        <f>G12+H12+I12</f>
        <v>35347100</v>
      </c>
      <c r="G12" s="22"/>
      <c r="H12" s="22"/>
      <c r="I12" s="22">
        <v>35347100</v>
      </c>
      <c r="J12" s="21">
        <f>K12+L12+M12</f>
        <v>1834294.95</v>
      </c>
      <c r="K12" s="22"/>
      <c r="L12" s="22"/>
      <c r="M12" s="22">
        <v>1834294.95</v>
      </c>
      <c r="N12" s="21">
        <f>J12/B12*100</f>
        <v>23.432176991028349</v>
      </c>
      <c r="O12" s="21"/>
      <c r="P12" s="21"/>
      <c r="Q12" s="21">
        <f>M12/E12*100</f>
        <v>23.432176991028349</v>
      </c>
      <c r="R12" s="21">
        <f>J12/F12*100</f>
        <v>5.1893789023710575</v>
      </c>
      <c r="S12" s="21"/>
      <c r="T12" s="21"/>
      <c r="U12" s="21">
        <f>M12/I12*100</f>
        <v>5.1893789023710575</v>
      </c>
    </row>
    <row r="13" spans="1:21" s="23" customFormat="1" ht="60.75" customHeight="1" x14ac:dyDescent="0.25">
      <c r="A13" s="20" t="s">
        <v>12</v>
      </c>
      <c r="B13" s="21">
        <f>C13+D13+E13</f>
        <v>110633022</v>
      </c>
      <c r="C13" s="21"/>
      <c r="D13" s="21"/>
      <c r="E13" s="21">
        <v>110633022</v>
      </c>
      <c r="F13" s="22">
        <f>G13+H13+I13</f>
        <v>642018400</v>
      </c>
      <c r="G13" s="22"/>
      <c r="H13" s="22"/>
      <c r="I13" s="22">
        <v>642018400</v>
      </c>
      <c r="J13" s="21">
        <f>K13+L13+M13</f>
        <v>10715256.07</v>
      </c>
      <c r="K13" s="22"/>
      <c r="L13" s="22"/>
      <c r="M13" s="22">
        <v>10715256.07</v>
      </c>
      <c r="N13" s="21">
        <f>J13/B13*100</f>
        <v>9.6854048423263706</v>
      </c>
      <c r="O13" s="21" t="e">
        <f t="shared" ref="O13" si="19">K13/C13*100</f>
        <v>#DIV/0!</v>
      </c>
      <c r="P13" s="21"/>
      <c r="Q13" s="21">
        <f>M13/E13*100</f>
        <v>9.6854048423263706</v>
      </c>
      <c r="R13" s="21">
        <f t="shared" ref="R13:R15" si="20">J13/F13*100</f>
        <v>1.6689951674282233</v>
      </c>
      <c r="S13" s="21" t="e">
        <f>K13/G13*100</f>
        <v>#DIV/0!</v>
      </c>
      <c r="T13" s="21"/>
      <c r="U13" s="21">
        <f t="shared" ref="U13:U15" si="21">M13/I13*100</f>
        <v>1.6689951674282233</v>
      </c>
    </row>
    <row r="14" spans="1:21" s="23" customFormat="1" ht="81.75" customHeight="1" x14ac:dyDescent="0.25">
      <c r="A14" s="20" t="s">
        <v>13</v>
      </c>
      <c r="B14" s="21">
        <f>C14+D14+E14</f>
        <v>48618477.159999996</v>
      </c>
      <c r="C14" s="21"/>
      <c r="D14" s="21"/>
      <c r="E14" s="21">
        <v>48618477.159999996</v>
      </c>
      <c r="F14" s="22">
        <f>G14+H14+I14</f>
        <v>307427300</v>
      </c>
      <c r="G14" s="22"/>
      <c r="H14" s="22"/>
      <c r="I14" s="22">
        <v>307427300</v>
      </c>
      <c r="J14" s="21">
        <f>K14+L14+M14</f>
        <v>4831012.07</v>
      </c>
      <c r="K14" s="22"/>
      <c r="L14" s="22"/>
      <c r="M14" s="22">
        <v>4831012.07</v>
      </c>
      <c r="N14" s="21">
        <f t="shared" ref="N14:N15" si="22">J14/B14*100</f>
        <v>9.936576281691174</v>
      </c>
      <c r="O14" s="21"/>
      <c r="P14" s="21"/>
      <c r="Q14" s="21">
        <f t="shared" ref="Q14:Q15" si="23">M14/E14*100</f>
        <v>9.936576281691174</v>
      </c>
      <c r="R14" s="21">
        <f t="shared" si="20"/>
        <v>1.5714323581542695</v>
      </c>
      <c r="S14" s="21"/>
      <c r="T14" s="21"/>
      <c r="U14" s="21">
        <f t="shared" si="21"/>
        <v>1.5714323581542695</v>
      </c>
    </row>
    <row r="15" spans="1:21" ht="59.25" customHeight="1" x14ac:dyDescent="0.25">
      <c r="A15" s="5" t="s">
        <v>14</v>
      </c>
      <c r="B15" s="16">
        <f>C15+D15+E15</f>
        <v>2089049</v>
      </c>
      <c r="C15" s="16"/>
      <c r="D15" s="16"/>
      <c r="E15" s="16">
        <v>2089049</v>
      </c>
      <c r="F15" s="6">
        <f>G15+H15+I15</f>
        <v>3589049</v>
      </c>
      <c r="G15" s="6"/>
      <c r="H15" s="6"/>
      <c r="I15" s="6">
        <v>3589049</v>
      </c>
      <c r="J15" s="6">
        <f>K15+L15+M15</f>
        <v>0</v>
      </c>
      <c r="K15" s="6"/>
      <c r="L15" s="6"/>
      <c r="M15" s="6"/>
      <c r="N15" s="16">
        <f t="shared" si="22"/>
        <v>0</v>
      </c>
      <c r="O15" s="16"/>
      <c r="P15" s="16"/>
      <c r="Q15" s="16">
        <f t="shared" si="23"/>
        <v>0</v>
      </c>
      <c r="R15" s="16">
        <f t="shared" si="20"/>
        <v>0</v>
      </c>
      <c r="S15" s="16"/>
      <c r="T15" s="16"/>
      <c r="U15" s="16">
        <f t="shared" si="21"/>
        <v>0</v>
      </c>
    </row>
    <row r="16" spans="1:21" ht="59.25" customHeight="1" x14ac:dyDescent="0.25">
      <c r="A16" s="5" t="s">
        <v>15</v>
      </c>
      <c r="B16" s="15"/>
      <c r="C16" s="15"/>
      <c r="D16" s="15"/>
      <c r="E16" s="15"/>
      <c r="F16" s="14"/>
      <c r="G16" s="14"/>
      <c r="H16" s="14"/>
      <c r="I16" s="14"/>
      <c r="J16" s="14"/>
      <c r="K16" s="14"/>
      <c r="L16" s="14"/>
      <c r="M16" s="14"/>
      <c r="N16" s="19"/>
      <c r="O16" s="19"/>
      <c r="P16" s="19"/>
      <c r="Q16" s="19"/>
      <c r="R16" s="14"/>
      <c r="S16" s="14"/>
      <c r="T16" s="14"/>
      <c r="U16" s="14"/>
    </row>
    <row r="19" spans="1:1" x14ac:dyDescent="0.25">
      <c r="A19" s="2"/>
    </row>
    <row r="20" spans="1:1" x14ac:dyDescent="0.25">
      <c r="A20" s="2"/>
    </row>
  </sheetData>
  <autoFilter ref="A5:U5" xr:uid="{E3D6A510-2ED7-4B57-9432-825306D891C4}"/>
  <mergeCells count="5">
    <mergeCell ref="F3:I3"/>
    <mergeCell ref="J3:M3"/>
    <mergeCell ref="R3:U3"/>
    <mergeCell ref="B3:E3"/>
    <mergeCell ref="N3:Q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Лист1!_ftn2</vt:lpstr>
      <vt:lpstr>Лист1!_ftnref1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Nedelko</dc:creator>
  <cp:lastModifiedBy>5</cp:lastModifiedBy>
  <dcterms:created xsi:type="dcterms:W3CDTF">2023-10-19T09:36:55Z</dcterms:created>
  <dcterms:modified xsi:type="dcterms:W3CDTF">2026-02-05T07:12:40Z</dcterms:modified>
</cp:coreProperties>
</file>