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НизамоваНА\Desktop\ЗП сайт\"/>
    </mc:Choice>
  </mc:AlternateContent>
  <bookViews>
    <workbookView xWindow="120" yWindow="240" windowWidth="9720" windowHeight="7200" tabRatio="727"/>
  </bookViews>
  <sheets>
    <sheet name="Свод" sheetId="11" r:id="rId1"/>
  </sheets>
  <definedNames>
    <definedName name="_xlnm._FilterDatabase" localSheetId="0" hidden="1">Свод!#REF!</definedName>
    <definedName name="_xlnm.Print_Area" localSheetId="0">Свод!$A$1:$G$40</definedName>
  </definedNames>
  <calcPr calcId="152511"/>
</workbook>
</file>

<file path=xl/calcChain.xml><?xml version="1.0" encoding="utf-8"?>
<calcChain xmlns="http://schemas.openxmlformats.org/spreadsheetml/2006/main">
  <c r="D31" i="11" l="1"/>
  <c r="D30" i="11" l="1"/>
  <c r="F21" i="11"/>
  <c r="F29" i="11"/>
  <c r="D29" i="11"/>
  <c r="B10" i="11" l="1"/>
  <c r="F10" i="11"/>
  <c r="C10" i="11"/>
  <c r="D19" i="11"/>
  <c r="D28" i="11"/>
  <c r="D37" i="11"/>
  <c r="D10" i="11" l="1"/>
  <c r="F9" i="11"/>
  <c r="C9" i="11"/>
  <c r="B9" i="11"/>
  <c r="D18" i="11"/>
  <c r="D27" i="11"/>
  <c r="D36" i="11"/>
  <c r="D9" i="11" l="1"/>
  <c r="E8" i="11"/>
  <c r="E7" i="11"/>
  <c r="E6" i="11"/>
  <c r="F8" i="11"/>
  <c r="C8" i="11"/>
  <c r="B8" i="11"/>
  <c r="D8" i="11" l="1"/>
  <c r="A35" i="11"/>
  <c r="A26" i="11"/>
  <c r="A17" i="11"/>
  <c r="D33" i="11"/>
  <c r="D24" i="11"/>
  <c r="D15" i="11"/>
  <c r="D16" i="11"/>
  <c r="F7" i="11"/>
  <c r="C7" i="11"/>
  <c r="B7" i="11"/>
  <c r="D25" i="11"/>
  <c r="D34" i="11"/>
  <c r="C24" i="11"/>
  <c r="C33" i="11"/>
  <c r="E33" i="11"/>
  <c r="F33" i="11"/>
  <c r="F24" i="11"/>
  <c r="E24" i="11"/>
  <c r="E15" i="11"/>
  <c r="F15" i="11"/>
  <c r="C15" i="11"/>
  <c r="A34" i="11"/>
  <c r="A25" i="11"/>
  <c r="A16" i="11"/>
  <c r="B6" i="11"/>
  <c r="A24" i="11"/>
  <c r="A33" i="11"/>
  <c r="D7" i="11" l="1"/>
  <c r="C6" i="11"/>
  <c r="D6" i="11" s="1"/>
  <c r="F6" i="11"/>
</calcChain>
</file>

<file path=xl/sharedStrings.xml><?xml version="1.0" encoding="utf-8"?>
<sst xmlns="http://schemas.openxmlformats.org/spreadsheetml/2006/main" count="70" uniqueCount="23">
  <si>
    <t>Среднесписочная численность работников за отчетный период (чел.)</t>
  </si>
  <si>
    <t>Начислено средств на оплату труда работников образовательных учреждений в отчетном периоде по КОСГУ - 211 (тыс. руб.)</t>
  </si>
  <si>
    <t>ВСЕГО (из всех источников)</t>
  </si>
  <si>
    <t>Среднемесячная заработная плата работников в отчетном периоде (руб.)</t>
  </si>
  <si>
    <t>из них</t>
  </si>
  <si>
    <t>Минимальная начисленная заработная плата 1го работника</t>
  </si>
  <si>
    <t>Всего по муниципальному образованию</t>
  </si>
  <si>
    <t>0702 "Школы (включая школы-сады, вечерние (сменные) школы)"</t>
  </si>
  <si>
    <t>Примечание к максимально начисленной заработной плате 1го работника</t>
  </si>
  <si>
    <t>Максимальная начисленная заработная плата 1го работника</t>
  </si>
  <si>
    <t>0701 "Дошкольные образовательные учреждения (без учета школ-детских садов)"</t>
  </si>
  <si>
    <t>0703 "Учреждения дополнительного образования детей"</t>
  </si>
  <si>
    <t>в том числе заработная плата, отпускные, материальная помощь к отпуску</t>
  </si>
  <si>
    <t>Информация о среднемесячной заработной плате работников муниципальных учреждений по ведомству "Образование" за 2025 год по территории г. Нефтеюганск</t>
  </si>
  <si>
    <t>Январь</t>
  </si>
  <si>
    <t>Январь-февраль</t>
  </si>
  <si>
    <t>Февраль</t>
  </si>
  <si>
    <t>Март</t>
  </si>
  <si>
    <t xml:space="preserve">Апрель </t>
  </si>
  <si>
    <t>Май</t>
  </si>
  <si>
    <t>Июнь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</si>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</sst>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_ ;\-#,##0\ "/>
    <numFmt numFmtId="166" formatCode="#,##0.00_ ;\-#,##0.00\ 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3" fillId="2" borderId="0" xfId="0" applyFont="1" applyFill="1" applyBorder="1"/>
    <xf numFmtId="0" fontId="3" fillId="3" borderId="0" xfId="0" applyFont="1" applyFill="1"/>
    <xf numFmtId="0" fontId="3" fillId="3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165" fontId="4" fillId="2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view="pageBreakPreview" topLeftCell="A40" zoomScaleNormal="100" zoomScaleSheetLayoutView="100" workbookViewId="0">
      <selection activeCell="F33" sqref="F33"/>
    </sheetView>
  </sheetViews>
  <sheetFormatPr defaultColWidth="13.44140625" defaultRowHeight="14.4" x14ac:dyDescent="0.3"/>
  <cols>
    <col min="1" max="1" width="16.88671875" style="2" customWidth="1"/>
    <col min="2" max="2" width="17.44140625" style="2" customWidth="1"/>
    <col min="3" max="3" width="15.109375" style="2" customWidth="1"/>
    <col min="4" max="4" width="16.44140625" style="2" customWidth="1"/>
    <col min="5" max="5" width="17.44140625" style="2" customWidth="1"/>
    <col min="6" max="6" width="16" style="2" customWidth="1"/>
    <col min="7" max="7" width="36.88671875" style="2" customWidth="1"/>
    <col min="8" max="8" width="12" style="2" customWidth="1"/>
    <col min="9" max="9" width="11.44140625" style="2" customWidth="1"/>
    <col min="10" max="99" width="12.44140625" style="2" customWidth="1"/>
    <col min="100" max="16384" width="13.44140625" style="2"/>
  </cols>
  <sheetData>
    <row r="1" spans="1:13" ht="39.75" customHeight="1" x14ac:dyDescent="0.3">
      <c r="A1" s="31" t="s">
        <v>13</v>
      </c>
      <c r="B1" s="32"/>
      <c r="C1" s="32"/>
      <c r="D1" s="32"/>
      <c r="E1" s="32"/>
      <c r="F1" s="32"/>
      <c r="G1" s="33"/>
      <c r="H1" s="1"/>
      <c r="I1" s="1"/>
      <c r="J1" s="1"/>
      <c r="K1" s="1"/>
      <c r="L1" s="1"/>
      <c r="M1" s="1"/>
    </row>
    <row r="2" spans="1:13" ht="42.75" customHeight="1" x14ac:dyDescent="0.3">
      <c r="A2" s="34" t="s">
        <v>15</v>
      </c>
      <c r="B2" s="34" t="s">
        <v>0</v>
      </c>
      <c r="C2" s="37" t="s">
        <v>1</v>
      </c>
      <c r="D2" s="38"/>
      <c r="E2" s="38"/>
      <c r="F2" s="39"/>
      <c r="G2" s="34" t="s">
        <v>8</v>
      </c>
    </row>
    <row r="3" spans="1:13" ht="14.4" customHeight="1" x14ac:dyDescent="0.3">
      <c r="A3" s="35"/>
      <c r="B3" s="35"/>
      <c r="C3" s="34" t="s">
        <v>2</v>
      </c>
      <c r="D3" s="34" t="s">
        <v>3</v>
      </c>
      <c r="E3" s="37" t="s">
        <v>4</v>
      </c>
      <c r="F3" s="39"/>
      <c r="G3" s="35"/>
    </row>
    <row r="4" spans="1:13" ht="91.5" customHeight="1" x14ac:dyDescent="0.3">
      <c r="A4" s="36"/>
      <c r="B4" s="36"/>
      <c r="C4" s="36"/>
      <c r="D4" s="36"/>
      <c r="E4" s="8" t="s">
        <v>5</v>
      </c>
      <c r="F4" s="8" t="s">
        <v>9</v>
      </c>
      <c r="G4" s="36"/>
    </row>
    <row r="5" spans="1:13" s="6" customFormat="1" ht="19.5" customHeight="1" x14ac:dyDescent="0.3">
      <c r="A5" s="25" t="s">
        <v>6</v>
      </c>
      <c r="B5" s="26"/>
      <c r="C5" s="26"/>
      <c r="D5" s="26"/>
      <c r="E5" s="26"/>
      <c r="F5" s="26"/>
      <c r="G5" s="27"/>
    </row>
    <row r="6" spans="1:13" s="4" customFormat="1" ht="42" customHeight="1" x14ac:dyDescent="0.3">
      <c r="A6" s="11" t="s">
        <v>14</v>
      </c>
      <c r="B6" s="10">
        <f t="shared" ref="B6:C10" si="0">B15+B24+B33</f>
        <v>2625</v>
      </c>
      <c r="C6" s="18">
        <f t="shared" si="0"/>
        <v>216230</v>
      </c>
      <c r="D6" s="15">
        <f>C6/B6*1000</f>
        <v>82373.333333333328</v>
      </c>
      <c r="E6" s="16">
        <f>49.368</f>
        <v>49.368000000000002</v>
      </c>
      <c r="F6" s="16">
        <f>MAX(F15,F24,F33)</f>
        <v>351</v>
      </c>
      <c r="G6" s="14" t="s">
        <v>12</v>
      </c>
    </row>
    <row r="7" spans="1:13" s="4" customFormat="1" ht="42" customHeight="1" x14ac:dyDescent="0.3">
      <c r="A7" s="11" t="s">
        <v>16</v>
      </c>
      <c r="B7" s="10">
        <f t="shared" si="0"/>
        <v>2640</v>
      </c>
      <c r="C7" s="18">
        <f t="shared" si="0"/>
        <v>257956</v>
      </c>
      <c r="D7" s="15">
        <f>C7/B7*1000</f>
        <v>97710.606060606049</v>
      </c>
      <c r="E7" s="16">
        <f>49.368</f>
        <v>49.368000000000002</v>
      </c>
      <c r="F7" s="16">
        <f>MAX(F16,F25,F34)</f>
        <v>444</v>
      </c>
      <c r="G7" s="14" t="s">
        <v>12</v>
      </c>
    </row>
    <row r="8" spans="1:13" s="4" customFormat="1" ht="42" customHeight="1" x14ac:dyDescent="0.3">
      <c r="A8" s="11" t="s">
        <v>17</v>
      </c>
      <c r="B8" s="10">
        <f t="shared" si="0"/>
        <v>2654</v>
      </c>
      <c r="C8" s="18">
        <f t="shared" si="0"/>
        <v>259060</v>
      </c>
      <c r="D8" s="15">
        <f>C8/B8*1000</f>
        <v>97611.15297663903</v>
      </c>
      <c r="E8" s="16">
        <f>49.368</f>
        <v>49.368000000000002</v>
      </c>
      <c r="F8" s="16">
        <f>MAX(F17,F26,F35)</f>
        <v>775</v>
      </c>
      <c r="G8" s="14" t="s">
        <v>12</v>
      </c>
    </row>
    <row r="9" spans="1:13" s="4" customFormat="1" ht="42" customHeight="1" x14ac:dyDescent="0.3">
      <c r="A9" s="11" t="s">
        <v>18</v>
      </c>
      <c r="B9" s="10">
        <f t="shared" si="0"/>
        <v>2655</v>
      </c>
      <c r="C9" s="18">
        <f t="shared" si="0"/>
        <v>305582</v>
      </c>
      <c r="D9" s="15">
        <f>C9/B9*1000</f>
        <v>115096.79849340866</v>
      </c>
      <c r="E9" s="18">
        <v>49.368000000000002</v>
      </c>
      <c r="F9" s="18">
        <f>F27</f>
        <v>380</v>
      </c>
      <c r="G9" s="14" t="s">
        <v>12</v>
      </c>
    </row>
    <row r="10" spans="1:13" s="4" customFormat="1" ht="42" customHeight="1" x14ac:dyDescent="0.3">
      <c r="A10" s="11" t="s">
        <v>19</v>
      </c>
      <c r="B10" s="10">
        <f t="shared" si="0"/>
        <v>2651</v>
      </c>
      <c r="C10" s="16">
        <f t="shared" si="0"/>
        <v>540172</v>
      </c>
      <c r="D10" s="15">
        <f>C10/B10*1000</f>
        <v>203761.59939645417</v>
      </c>
      <c r="E10" s="16">
        <v>49.368000000000002</v>
      </c>
      <c r="F10" s="16">
        <f>MAX(F19,F28,F37)</f>
        <v>926</v>
      </c>
      <c r="G10" s="14" t="s">
        <v>12</v>
      </c>
    </row>
    <row r="11" spans="1:13" s="4" customFormat="1" ht="31.8" customHeight="1" x14ac:dyDescent="0.3">
      <c r="A11" s="11" t="s">
        <v>20</v>
      </c>
      <c r="B11" s="10">
        <v>2650</v>
      </c>
      <c r="C11" s="16">
        <v>365483</v>
      </c>
      <c r="D11" s="15">
        <v>137918</v>
      </c>
      <c r="E11" s="16">
        <v>49.368000000000002</v>
      </c>
      <c r="F11" s="16">
        <v>1202</v>
      </c>
      <c r="G11" s="14" t="s">
        <v>12</v>
      </c>
    </row>
    <row r="12" spans="1:13" s="4" customFormat="1" ht="40.200000000000003" customHeight="1" x14ac:dyDescent="0.3">
      <c r="A12" s="11" t="s">
        <v>21</v>
      </c>
      <c r="B12" s="10">
        <v>2636</v>
      </c>
      <c r="C12" s="16">
        <v>143084</v>
      </c>
      <c r="D12" s="15">
        <v>54281</v>
      </c>
      <c r="E12" s="16">
        <v>49.368000000000002</v>
      </c>
      <c r="F12" s="16">
        <v>798</v>
      </c>
      <c r="G12" s="14" t="s">
        <v>12</v>
      </c>
    </row>
    <row r="13" spans="1:13" s="4" customFormat="1" ht="40.200000000000003" customHeight="1" x14ac:dyDescent="0.3">
      <c r="A13" s="11" t="s">
        <v>22</v>
      </c>
      <c r="B13" s="10">
        <v>2596</v>
      </c>
      <c r="C13" s="16">
        <v>96167</v>
      </c>
      <c r="D13" s="15">
        <v>37044</v>
      </c>
      <c r="E13" s="16">
        <v>49.368000000000002</v>
      </c>
      <c r="F13" s="16">
        <v>572</v>
      </c>
      <c r="G13" s="14" t="s">
        <v>12</v>
      </c>
    </row>
    <row r="14" spans="1:13" s="6" customFormat="1" ht="20.25" customHeight="1" x14ac:dyDescent="0.3">
      <c r="A14" s="28" t="s">
        <v>10</v>
      </c>
      <c r="B14" s="29"/>
      <c r="C14" s="29"/>
      <c r="D14" s="29"/>
      <c r="E14" s="29"/>
      <c r="F14" s="29"/>
      <c r="G14" s="30"/>
    </row>
    <row r="15" spans="1:13" s="4" customFormat="1" ht="42.6" customHeight="1" x14ac:dyDescent="0.3">
      <c r="A15" s="11" t="s">
        <v>14</v>
      </c>
      <c r="B15" s="12">
        <v>951</v>
      </c>
      <c r="C15" s="15">
        <f>59172</f>
        <v>59172</v>
      </c>
      <c r="D15" s="15">
        <f>C15/B15*1000</f>
        <v>62220.820189274447</v>
      </c>
      <c r="E15" s="16">
        <f>49.368</f>
        <v>49.368000000000002</v>
      </c>
      <c r="F15" s="15">
        <f>176</f>
        <v>176</v>
      </c>
      <c r="G15" s="14" t="s">
        <v>12</v>
      </c>
    </row>
    <row r="16" spans="1:13" s="4" customFormat="1" ht="42.6" customHeight="1" x14ac:dyDescent="0.3">
      <c r="A16" s="11" t="str">
        <f>A7</f>
        <v>Февраль</v>
      </c>
      <c r="B16" s="12">
        <v>956</v>
      </c>
      <c r="C16" s="15">
        <v>78460</v>
      </c>
      <c r="D16" s="15">
        <f>C16/B16*1000</f>
        <v>82071.129707112967</v>
      </c>
      <c r="E16" s="16">
        <v>49.368000000000002</v>
      </c>
      <c r="F16" s="15">
        <v>286</v>
      </c>
      <c r="G16" s="14" t="s">
        <v>12</v>
      </c>
    </row>
    <row r="17" spans="1:10" s="4" customFormat="1" ht="42.6" customHeight="1" x14ac:dyDescent="0.3">
      <c r="A17" s="11" t="str">
        <f>A8</f>
        <v>Март</v>
      </c>
      <c r="B17" s="12">
        <v>960</v>
      </c>
      <c r="C17" s="15">
        <v>88489</v>
      </c>
      <c r="D17" s="15">
        <v>92176</v>
      </c>
      <c r="E17" s="16">
        <v>49.368000000000002</v>
      </c>
      <c r="F17" s="15">
        <v>321</v>
      </c>
      <c r="G17" s="14" t="s">
        <v>12</v>
      </c>
    </row>
    <row r="18" spans="1:10" s="4" customFormat="1" ht="42.6" customHeight="1" x14ac:dyDescent="0.3">
      <c r="A18" s="11" t="s">
        <v>18</v>
      </c>
      <c r="B18" s="12">
        <v>956</v>
      </c>
      <c r="C18" s="15">
        <v>96744</v>
      </c>
      <c r="D18" s="15">
        <f>C18/B18*1000</f>
        <v>101196.65271966526</v>
      </c>
      <c r="E18" s="16">
        <v>49.368000000000002</v>
      </c>
      <c r="F18" s="15">
        <v>346</v>
      </c>
      <c r="G18" s="14" t="s">
        <v>12</v>
      </c>
    </row>
    <row r="19" spans="1:10" s="4" customFormat="1" ht="42.6" customHeight="1" x14ac:dyDescent="0.3">
      <c r="A19" s="11" t="s">
        <v>19</v>
      </c>
      <c r="B19" s="12">
        <v>955</v>
      </c>
      <c r="C19" s="15">
        <v>105135</v>
      </c>
      <c r="D19" s="15">
        <f>C19/B19*1000</f>
        <v>110089.00523560209</v>
      </c>
      <c r="E19" s="16">
        <v>49.368000000000002</v>
      </c>
      <c r="F19" s="15">
        <v>599</v>
      </c>
      <c r="G19" s="14" t="s">
        <v>12</v>
      </c>
    </row>
    <row r="20" spans="1:10" s="4" customFormat="1" ht="36" customHeight="1" x14ac:dyDescent="0.3">
      <c r="A20" s="11" t="s">
        <v>20</v>
      </c>
      <c r="B20" s="12">
        <v>957</v>
      </c>
      <c r="C20" s="15">
        <v>90890</v>
      </c>
      <c r="D20" s="15">
        <v>94974</v>
      </c>
      <c r="E20" s="16">
        <v>49.368000000000002</v>
      </c>
      <c r="F20" s="15">
        <v>580</v>
      </c>
      <c r="G20" s="14" t="s">
        <v>12</v>
      </c>
    </row>
    <row r="21" spans="1:10" s="4" customFormat="1" ht="36" customHeight="1" x14ac:dyDescent="0.3">
      <c r="A21" s="11" t="s">
        <v>21</v>
      </c>
      <c r="B21" s="12">
        <v>953</v>
      </c>
      <c r="C21" s="15">
        <v>78874</v>
      </c>
      <c r="D21" s="15">
        <v>82764</v>
      </c>
      <c r="E21" s="16">
        <v>49.368000000000002</v>
      </c>
      <c r="F21" s="15">
        <f>F12</f>
        <v>798</v>
      </c>
      <c r="G21" s="14" t="s">
        <v>12</v>
      </c>
    </row>
    <row r="22" spans="1:10" s="4" customFormat="1" ht="36" customHeight="1" x14ac:dyDescent="0.3">
      <c r="A22" s="11" t="s">
        <v>22</v>
      </c>
      <c r="B22" s="12">
        <v>944</v>
      </c>
      <c r="C22" s="15">
        <v>43985</v>
      </c>
      <c r="D22" s="15">
        <v>46954</v>
      </c>
      <c r="E22" s="16">
        <v>49368</v>
      </c>
      <c r="F22" s="15">
        <v>572</v>
      </c>
      <c r="G22" s="14" t="s">
        <v>12</v>
      </c>
    </row>
    <row r="23" spans="1:10" s="6" customFormat="1" ht="20.25" customHeight="1" x14ac:dyDescent="0.3">
      <c r="A23" s="22" t="s">
        <v>7</v>
      </c>
      <c r="B23" s="23"/>
      <c r="C23" s="23"/>
      <c r="D23" s="23"/>
      <c r="E23" s="23"/>
      <c r="F23" s="23"/>
      <c r="G23" s="24"/>
    </row>
    <row r="24" spans="1:10" s="4" customFormat="1" ht="42" customHeight="1" x14ac:dyDescent="0.3">
      <c r="A24" s="11" t="str">
        <f>A15</f>
        <v>Январь</v>
      </c>
      <c r="B24" s="12">
        <v>1562</v>
      </c>
      <c r="C24" s="15">
        <f>148005</f>
        <v>148005</v>
      </c>
      <c r="D24" s="15">
        <f>C24/B24*1000</f>
        <v>94753.521126760563</v>
      </c>
      <c r="E24" s="16">
        <f>49.368</f>
        <v>49.368000000000002</v>
      </c>
      <c r="F24" s="15">
        <f>351</f>
        <v>351</v>
      </c>
      <c r="G24" s="14" t="s">
        <v>12</v>
      </c>
    </row>
    <row r="25" spans="1:10" s="4" customFormat="1" ht="42" customHeight="1" x14ac:dyDescent="0.3">
      <c r="A25" s="11" t="str">
        <f>A7</f>
        <v>Февраль</v>
      </c>
      <c r="B25" s="12">
        <v>1571</v>
      </c>
      <c r="C25" s="15">
        <v>168486</v>
      </c>
      <c r="D25" s="15">
        <f>C25/B25*1000</f>
        <v>107247.61298535964</v>
      </c>
      <c r="E25" s="16">
        <v>49.368000000000002</v>
      </c>
      <c r="F25" s="15">
        <v>444</v>
      </c>
      <c r="G25" s="14" t="s">
        <v>12</v>
      </c>
    </row>
    <row r="26" spans="1:10" s="4" customFormat="1" ht="42" customHeight="1" x14ac:dyDescent="0.3">
      <c r="A26" s="11" t="str">
        <f>A8</f>
        <v>Март</v>
      </c>
      <c r="B26" s="12">
        <v>1581</v>
      </c>
      <c r="C26" s="15">
        <v>156121</v>
      </c>
      <c r="D26" s="15">
        <v>98748</v>
      </c>
      <c r="E26" s="16">
        <v>49.368000000000002</v>
      </c>
      <c r="F26" s="15">
        <v>775</v>
      </c>
      <c r="G26" s="14" t="s">
        <v>12</v>
      </c>
    </row>
    <row r="27" spans="1:10" s="4" customFormat="1" ht="42" customHeight="1" x14ac:dyDescent="0.3">
      <c r="A27" s="11" t="s">
        <v>18</v>
      </c>
      <c r="B27" s="12">
        <v>1586</v>
      </c>
      <c r="C27" s="15">
        <v>195269</v>
      </c>
      <c r="D27" s="15">
        <f>C27/B27*1000</f>
        <v>123120.4287515763</v>
      </c>
      <c r="E27" s="16">
        <v>49.368000000000002</v>
      </c>
      <c r="F27" s="15">
        <v>380</v>
      </c>
      <c r="G27" s="14" t="s">
        <v>12</v>
      </c>
    </row>
    <row r="28" spans="1:10" s="4" customFormat="1" ht="42" customHeight="1" x14ac:dyDescent="0.3">
      <c r="A28" s="11" t="s">
        <v>19</v>
      </c>
      <c r="B28" s="12">
        <v>1583</v>
      </c>
      <c r="C28" s="15">
        <v>413283</v>
      </c>
      <c r="D28" s="15">
        <f>C28/B28*1000</f>
        <v>261075.8054327227</v>
      </c>
      <c r="E28" s="16">
        <v>49.368000000000002</v>
      </c>
      <c r="F28" s="15">
        <v>926</v>
      </c>
      <c r="G28" s="14" t="s">
        <v>12</v>
      </c>
    </row>
    <row r="29" spans="1:10" s="4" customFormat="1" ht="31.8" customHeight="1" x14ac:dyDescent="0.3">
      <c r="A29" s="11" t="s">
        <v>20</v>
      </c>
      <c r="B29" s="12">
        <v>1579</v>
      </c>
      <c r="C29" s="15">
        <v>262224</v>
      </c>
      <c r="D29" s="15">
        <f>C29/B29*1000</f>
        <v>166069.66434452185</v>
      </c>
      <c r="E29" s="16">
        <v>49.368000000000002</v>
      </c>
      <c r="F29" s="15">
        <f>F11</f>
        <v>1202</v>
      </c>
      <c r="G29" s="14" t="s">
        <v>12</v>
      </c>
    </row>
    <row r="30" spans="1:10" s="4" customFormat="1" ht="31.8" customHeight="1" x14ac:dyDescent="0.3">
      <c r="A30" s="11" t="s">
        <v>21</v>
      </c>
      <c r="B30" s="12">
        <v>1572</v>
      </c>
      <c r="C30" s="15">
        <v>58387</v>
      </c>
      <c r="D30" s="15">
        <f>C30/B30*1000</f>
        <v>37141.857506361324</v>
      </c>
      <c r="E30" s="16">
        <v>49.368000000000002</v>
      </c>
      <c r="F30" s="15">
        <v>785</v>
      </c>
      <c r="G30" s="14" t="s">
        <v>12</v>
      </c>
    </row>
    <row r="31" spans="1:10" s="4" customFormat="1" ht="31.8" customHeight="1" x14ac:dyDescent="0.3">
      <c r="A31" s="11" t="s">
        <v>22</v>
      </c>
      <c r="B31" s="12">
        <v>1545</v>
      </c>
      <c r="C31" s="15">
        <v>48168</v>
      </c>
      <c r="D31" s="15">
        <f>C31/B31*1000</f>
        <v>31176.699029126212</v>
      </c>
      <c r="E31" s="16">
        <v>49.368000000000002</v>
      </c>
      <c r="F31" s="15">
        <v>538</v>
      </c>
      <c r="G31" s="14" t="s">
        <v>12</v>
      </c>
    </row>
    <row r="32" spans="1:10" s="6" customFormat="1" ht="20.25" customHeight="1" x14ac:dyDescent="0.3">
      <c r="A32" s="22" t="s">
        <v>11</v>
      </c>
      <c r="B32" s="23"/>
      <c r="C32" s="23"/>
      <c r="D32" s="23"/>
      <c r="E32" s="23"/>
      <c r="F32" s="23"/>
      <c r="G32" s="24"/>
      <c r="H32" s="7"/>
      <c r="I32" s="7"/>
      <c r="J32" s="7"/>
    </row>
    <row r="33" spans="1:10" s="4" customFormat="1" ht="46.2" customHeight="1" x14ac:dyDescent="0.3">
      <c r="A33" s="11" t="str">
        <f>A24</f>
        <v>Январь</v>
      </c>
      <c r="B33" s="13">
        <v>112</v>
      </c>
      <c r="C33" s="17">
        <f>9053</f>
        <v>9053</v>
      </c>
      <c r="D33" s="17">
        <f>C33/B33*1000</f>
        <v>80830.357142857145</v>
      </c>
      <c r="E33" s="16">
        <f>49.368</f>
        <v>49.368000000000002</v>
      </c>
      <c r="F33" s="17">
        <f>264</f>
        <v>264</v>
      </c>
      <c r="G33" s="14" t="s">
        <v>12</v>
      </c>
      <c r="H33" s="5"/>
      <c r="I33" s="5"/>
      <c r="J33" s="5"/>
    </row>
    <row r="34" spans="1:10" s="4" customFormat="1" ht="46.2" customHeight="1" x14ac:dyDescent="0.3">
      <c r="A34" s="11" t="str">
        <f>A7</f>
        <v>Февраль</v>
      </c>
      <c r="B34" s="13">
        <v>113</v>
      </c>
      <c r="C34" s="17">
        <v>11010</v>
      </c>
      <c r="D34" s="17">
        <f>C34/B34*1000</f>
        <v>97433.628318584073</v>
      </c>
      <c r="E34" s="16">
        <v>49.368000000000002</v>
      </c>
      <c r="F34" s="17">
        <v>234</v>
      </c>
      <c r="G34" s="14" t="s">
        <v>12</v>
      </c>
      <c r="H34" s="5"/>
      <c r="I34" s="5"/>
      <c r="J34" s="5"/>
    </row>
    <row r="35" spans="1:10" s="4" customFormat="1" ht="46.2" customHeight="1" x14ac:dyDescent="0.3">
      <c r="A35" s="11" t="str">
        <f>A17</f>
        <v>Март</v>
      </c>
      <c r="B35" s="13">
        <v>113</v>
      </c>
      <c r="C35" s="17">
        <v>14450</v>
      </c>
      <c r="D35" s="17">
        <v>127876</v>
      </c>
      <c r="E35" s="16">
        <v>49.368000000000002</v>
      </c>
      <c r="F35" s="17">
        <v>199</v>
      </c>
      <c r="G35" s="14" t="s">
        <v>12</v>
      </c>
      <c r="H35" s="5"/>
      <c r="I35" s="5"/>
      <c r="J35" s="5"/>
    </row>
    <row r="36" spans="1:10" s="4" customFormat="1" ht="46.2" customHeight="1" x14ac:dyDescent="0.3">
      <c r="A36" s="11" t="s">
        <v>18</v>
      </c>
      <c r="B36" s="13">
        <v>113</v>
      </c>
      <c r="C36" s="17">
        <v>13569</v>
      </c>
      <c r="D36" s="17">
        <f>C36/B36*1000</f>
        <v>120079.64601769912</v>
      </c>
      <c r="E36" s="16">
        <v>49.368000000000002</v>
      </c>
      <c r="F36" s="17">
        <v>256</v>
      </c>
      <c r="G36" s="14" t="s">
        <v>12</v>
      </c>
      <c r="H36" s="5"/>
      <c r="I36" s="5"/>
      <c r="J36" s="5"/>
    </row>
    <row r="37" spans="1:10" s="4" customFormat="1" ht="46.2" customHeight="1" x14ac:dyDescent="0.3">
      <c r="A37" s="11" t="s">
        <v>19</v>
      </c>
      <c r="B37" s="13">
        <v>113</v>
      </c>
      <c r="C37" s="17">
        <v>21754</v>
      </c>
      <c r="D37" s="17">
        <f>C37/B37*1000</f>
        <v>192513.27433628318</v>
      </c>
      <c r="E37" s="16">
        <v>49.368000000000002</v>
      </c>
      <c r="F37" s="17">
        <v>596</v>
      </c>
      <c r="G37" s="14" t="s">
        <v>12</v>
      </c>
      <c r="H37" s="5"/>
      <c r="I37" s="5"/>
      <c r="J37" s="5"/>
    </row>
    <row r="38" spans="1:10" ht="39" customHeight="1" x14ac:dyDescent="0.3">
      <c r="A38" s="19" t="s">
        <v>20</v>
      </c>
      <c r="B38" s="19">
        <v>114</v>
      </c>
      <c r="C38" s="20">
        <v>12369</v>
      </c>
      <c r="D38" s="20">
        <v>108500</v>
      </c>
      <c r="E38" s="16">
        <v>49.368000000000002</v>
      </c>
      <c r="F38" s="20">
        <v>252</v>
      </c>
      <c r="G38" s="14" t="s">
        <v>12</v>
      </c>
    </row>
    <row r="39" spans="1:10" ht="41.4" customHeight="1" x14ac:dyDescent="0.3">
      <c r="A39" s="11" t="s">
        <v>21</v>
      </c>
      <c r="B39" s="21">
        <v>111</v>
      </c>
      <c r="C39" s="20">
        <v>5823</v>
      </c>
      <c r="D39" s="20">
        <v>52459</v>
      </c>
      <c r="E39" s="16">
        <v>49.368000000000002</v>
      </c>
      <c r="F39" s="20">
        <v>605</v>
      </c>
      <c r="G39" s="14" t="s">
        <v>12</v>
      </c>
    </row>
    <row r="40" spans="1:10" ht="41.4" customHeight="1" x14ac:dyDescent="0.3">
      <c r="A40" s="11" t="s">
        <v>22</v>
      </c>
      <c r="B40" s="21">
        <v>107</v>
      </c>
      <c r="C40" s="20">
        <v>4014</v>
      </c>
      <c r="D40" s="20">
        <v>37514</v>
      </c>
      <c r="E40" s="16">
        <v>49.368000000000002</v>
      </c>
      <c r="F40" s="20">
        <v>181</v>
      </c>
      <c r="G40" s="14" t="s">
        <v>12</v>
      </c>
    </row>
    <row r="41" spans="1:10" x14ac:dyDescent="0.3">
      <c r="A41" s="3"/>
      <c r="B41" s="3"/>
      <c r="C41" s="3"/>
      <c r="D41" s="3"/>
      <c r="E41" s="3"/>
      <c r="F41" s="3"/>
    </row>
    <row r="42" spans="1:10" x14ac:dyDescent="0.3">
      <c r="A42" s="3"/>
      <c r="B42" s="9"/>
      <c r="C42" s="3"/>
      <c r="D42" s="3"/>
      <c r="E42" s="3"/>
      <c r="F42" s="3"/>
    </row>
    <row r="43" spans="1:10" x14ac:dyDescent="0.3">
      <c r="A43" s="3"/>
      <c r="B43" s="3"/>
      <c r="C43" s="3"/>
      <c r="D43" s="3"/>
      <c r="E43" s="3"/>
      <c r="F43" s="3"/>
    </row>
    <row r="44" spans="1:10" x14ac:dyDescent="0.3">
      <c r="A44" s="3"/>
      <c r="B44" s="3"/>
      <c r="C44" s="3"/>
      <c r="D44" s="3"/>
      <c r="E44" s="3"/>
      <c r="F44" s="3"/>
    </row>
    <row r="45" spans="1:10" x14ac:dyDescent="0.3">
      <c r="A45" s="3"/>
      <c r="B45" s="3"/>
      <c r="C45" s="3"/>
      <c r="D45" s="3"/>
      <c r="E45" s="3"/>
      <c r="F45" s="3"/>
    </row>
    <row r="46" spans="1:10" x14ac:dyDescent="0.3">
      <c r="A46" s="3"/>
      <c r="B46" s="3"/>
      <c r="C46" s="3"/>
      <c r="D46" s="3"/>
      <c r="E46" s="3"/>
      <c r="F46" s="3"/>
    </row>
    <row r="47" spans="1:10" x14ac:dyDescent="0.3">
      <c r="A47" s="3"/>
      <c r="B47" s="3"/>
      <c r="C47" s="3"/>
      <c r="D47" s="3"/>
      <c r="E47" s="3"/>
      <c r="F47" s="3"/>
    </row>
    <row r="48" spans="1:10" x14ac:dyDescent="0.3">
      <c r="A48" s="3"/>
      <c r="B48" s="3"/>
      <c r="C48" s="3"/>
      <c r="D48" s="3"/>
      <c r="E48" s="3"/>
      <c r="F48" s="3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</sheetData>
  <mergeCells count="12">
    <mergeCell ref="A32:G32"/>
    <mergeCell ref="A5:G5"/>
    <mergeCell ref="A23:G23"/>
    <mergeCell ref="A14:G14"/>
    <mergeCell ref="A1:G1"/>
    <mergeCell ref="A2:A4"/>
    <mergeCell ref="B2:B4"/>
    <mergeCell ref="C2:F2"/>
    <mergeCell ref="D3:D4"/>
    <mergeCell ref="C3:C4"/>
    <mergeCell ref="E3:F3"/>
    <mergeCell ref="G2:G4"/>
  </mergeCells>
  <phoneticPr fontId="0" type="noConversion"/>
  <printOptions horizontalCentered="1"/>
  <pageMargins left="0.55118110236220474" right="0.23622047244094491" top="0.31496062992125984" bottom="0.27559055118110237" header="0.31496062992125984" footer="0.31496062992125984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Анатолий Тычина</cp:lastModifiedBy>
  <cp:lastPrinted>2023-05-17T06:28:23Z</cp:lastPrinted>
  <dcterms:created xsi:type="dcterms:W3CDTF">1996-10-08T23:32:33Z</dcterms:created>
  <dcterms:modified xsi:type="dcterms:W3CDTF">2025-11-11T10:40:11Z</dcterms:modified>
</cp:coreProperties>
</file>