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5\"/>
    </mc:Choice>
  </mc:AlternateContent>
  <xr:revisionPtr revIDLastSave="0" documentId="13_ncr:1_{57A3598B-3A6C-455A-B49E-BC27B8958801}" xr6:coauthVersionLast="45" xr6:coauthVersionMax="45" xr10:uidLastSave="{00000000-0000-0000-0000-000000000000}"/>
  <bookViews>
    <workbookView xWindow="14115" yWindow="0" windowWidth="14625" windowHeight="15435" xr2:uid="{00000000-000D-0000-FFFF-FFFF00000000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Лист1!$A$4</definedName>
    <definedName name="_ftnref2" localSheetId="0">Лист1!#REF!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0" i="1"/>
  <c r="S10" i="1"/>
  <c r="T10" i="1"/>
  <c r="U10" i="1"/>
  <c r="T9" i="1"/>
  <c r="U9" i="1"/>
  <c r="S9" i="1"/>
  <c r="Q10" i="1" l="1"/>
  <c r="P10" i="1"/>
  <c r="O10" i="1"/>
  <c r="Q9" i="1"/>
  <c r="P9" i="1"/>
  <c r="O9" i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E11" i="1"/>
  <c r="D11" i="1"/>
  <c r="C11" i="1"/>
  <c r="B9" i="1"/>
  <c r="E8" i="1"/>
  <c r="D8" i="1"/>
  <c r="C8" i="1"/>
  <c r="B11" i="1" l="1"/>
  <c r="D7" i="1"/>
  <c r="B8" i="1"/>
  <c r="E7" i="1"/>
  <c r="C7" i="1"/>
  <c r="J12" i="1"/>
  <c r="J15" i="1"/>
  <c r="J14" i="1"/>
  <c r="J13" i="1"/>
  <c r="M11" i="1"/>
  <c r="L11" i="1"/>
  <c r="K11" i="1"/>
  <c r="J10" i="1"/>
  <c r="J9" i="1"/>
  <c r="M8" i="1"/>
  <c r="L8" i="1"/>
  <c r="K8" i="1"/>
  <c r="B7" i="1" l="1"/>
  <c r="J11" i="1"/>
  <c r="P8" i="1"/>
  <c r="Q8" i="1"/>
  <c r="N12" i="1"/>
  <c r="N14" i="1"/>
  <c r="N15" i="1"/>
  <c r="J8" i="1"/>
  <c r="T11" i="1"/>
  <c r="O8" i="1"/>
  <c r="N13" i="1"/>
  <c r="K7" i="1"/>
  <c r="L7" i="1"/>
  <c r="M7" i="1"/>
  <c r="I8" i="1"/>
  <c r="U8" i="1" s="1"/>
  <c r="H8" i="1"/>
  <c r="T8" i="1" s="1"/>
  <c r="G8" i="1"/>
  <c r="S8" i="1" s="1"/>
  <c r="F9" i="1"/>
  <c r="N9" i="1" s="1"/>
  <c r="F10" i="1"/>
  <c r="R10" i="1" s="1"/>
  <c r="G11" i="1"/>
  <c r="S11" i="1" s="1"/>
  <c r="H11" i="1"/>
  <c r="P11" i="1" s="1"/>
  <c r="I11" i="1"/>
  <c r="Q11" i="1" s="1"/>
  <c r="J7" i="1" l="1"/>
  <c r="N7" i="1" s="1"/>
  <c r="O11" i="1"/>
  <c r="N10" i="1"/>
  <c r="R9" i="1"/>
  <c r="Q7" i="1"/>
  <c r="P7" i="1"/>
  <c r="U11" i="1"/>
  <c r="O7" i="1"/>
  <c r="N8" i="1"/>
  <c r="I7" i="1"/>
  <c r="U7" i="1" s="1"/>
  <c r="G7" i="1"/>
  <c r="S7" i="1" s="1"/>
  <c r="H7" i="1"/>
  <c r="T7" i="1" s="1"/>
  <c r="F8" i="1"/>
  <c r="R8" i="1" s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<sst xmlns="http://schemas.openxmlformats.org/spreadsheetml/2006/main" count="38" uniqueCount="22">
  <si>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</si>
  <si>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</si>
  <si>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</si>
  <si>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</si>
  <si>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</si>
  <si>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</si>
  <si>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</si>
  <si>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</si>
  <si>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</si>
  <si>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</si>
  <si>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</si>
  <si>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</si>
  <si>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</si>
  <si>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</si>
  <si>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</si>
  <si>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</si>
  <si>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ПЛАН на 2025 года (рублей)</t>
  </si>
  <si>
    <t>% исполнения к плану за  2025 года</t>
  </si>
  <si>
    <t>Сетевой план-график об исполнении муниципальной программы «Развитие культуры и туризма в городе Нефтеюганске» по состоянию на 01.11.2025</t>
  </si>
  <si>
    <t>ПЛАН за 12 месяцев 2025 года (рублей)</t>
  </si>
  <si>
    <t>Освоение на 01.11.2025 года (рублей)</t>
  </si>
  <si>
    <t>% исполнения к плану на 12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</si>
</sst>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0"/>
  <sheetViews>
    <sheetView tabSelected="1" zoomScale="80" zoomScaleNormal="80" workbookViewId="0">
      <pane xSplit="1" ySplit="3" topLeftCell="F4" activePane="bottomRight" state="frozen"/>
      <selection pane="topRight" activeCell="B1" sqref="B1"/>
      <selection pane="bottomLeft" activeCell="A3" sqref="A3"/>
      <selection pane="bottomRight" activeCell="I13" sqref="I13"/>
    </sheetView>
  </sheetViews>
  <sheetFormatPr defaultRowHeight="15" x14ac:dyDescent="0.25"/>
  <cols>
    <col min="1" max="1" width="51.140625" style="1" customWidth="1"/>
    <col min="2" max="2" width="17.85546875" style="1" hidden="1" customWidth="1"/>
    <col min="3" max="3" width="14.7109375" style="1" hidden="1" customWidth="1"/>
    <col min="4" max="4" width="17.7109375" style="1" hidden="1" customWidth="1"/>
    <col min="5" max="5" width="17.140625" style="1" hidden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hidden="1" customWidth="1"/>
    <col min="15" max="15" width="14.7109375" style="1" hidden="1" customWidth="1"/>
    <col min="16" max="16" width="17.7109375" style="1" hidden="1" customWidth="1"/>
    <col min="17" max="17" width="17.140625" style="1" hidden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2" spans="1:21" x14ac:dyDescent="0.25">
      <c r="A2" s="1" t="s">
        <v>18</v>
      </c>
    </row>
    <row r="4" spans="1:21" ht="39.75" customHeight="1" x14ac:dyDescent="0.25">
      <c r="A4" s="10" t="s">
        <v>2</v>
      </c>
      <c r="B4" s="23" t="s">
        <v>19</v>
      </c>
      <c r="C4" s="23"/>
      <c r="D4" s="23"/>
      <c r="E4" s="23"/>
      <c r="F4" s="23" t="s">
        <v>16</v>
      </c>
      <c r="G4" s="23"/>
      <c r="H4" s="23"/>
      <c r="I4" s="23"/>
      <c r="J4" s="23" t="s">
        <v>20</v>
      </c>
      <c r="K4" s="23"/>
      <c r="L4" s="23"/>
      <c r="M4" s="23"/>
      <c r="N4" s="23" t="s">
        <v>21</v>
      </c>
      <c r="O4" s="23"/>
      <c r="P4" s="23"/>
      <c r="Q4" s="23"/>
      <c r="R4" s="23" t="s">
        <v>17</v>
      </c>
      <c r="S4" s="23"/>
      <c r="T4" s="23"/>
      <c r="U4" s="23"/>
    </row>
    <row r="5" spans="1:21" ht="33.75" customHeight="1" x14ac:dyDescent="0.25">
      <c r="A5" s="10" t="s">
        <v>3</v>
      </c>
      <c r="B5" s="10" t="s">
        <v>0</v>
      </c>
      <c r="C5" s="10" t="s">
        <v>4</v>
      </c>
      <c r="D5" s="10" t="s">
        <v>5</v>
      </c>
      <c r="E5" s="10" t="s">
        <v>6</v>
      </c>
      <c r="F5" s="10" t="s">
        <v>0</v>
      </c>
      <c r="G5" s="10" t="s">
        <v>4</v>
      </c>
      <c r="H5" s="10" t="s">
        <v>5</v>
      </c>
      <c r="I5" s="10" t="s">
        <v>6</v>
      </c>
      <c r="J5" s="10" t="s">
        <v>0</v>
      </c>
      <c r="K5" s="10" t="s">
        <v>4</v>
      </c>
      <c r="L5" s="10" t="s">
        <v>5</v>
      </c>
      <c r="M5" s="10" t="s">
        <v>6</v>
      </c>
      <c r="N5" s="10" t="s">
        <v>0</v>
      </c>
      <c r="O5" s="10" t="s">
        <v>4</v>
      </c>
      <c r="P5" s="10" t="s">
        <v>5</v>
      </c>
      <c r="Q5" s="10" t="s">
        <v>6</v>
      </c>
      <c r="R5" s="10" t="s">
        <v>0</v>
      </c>
      <c r="S5" s="10" t="s">
        <v>4</v>
      </c>
      <c r="T5" s="10" t="s">
        <v>5</v>
      </c>
      <c r="U5" s="10" t="s">
        <v>6</v>
      </c>
    </row>
    <row r="6" spans="1:21" s="12" customForma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2</v>
      </c>
      <c r="G6" s="11">
        <v>3</v>
      </c>
      <c r="H6" s="11">
        <v>4</v>
      </c>
      <c r="I6" s="11">
        <v>5</v>
      </c>
      <c r="J6" s="11">
        <v>2</v>
      </c>
      <c r="K6" s="11">
        <v>3</v>
      </c>
      <c r="L6" s="11">
        <v>4</v>
      </c>
      <c r="M6" s="11">
        <v>5</v>
      </c>
      <c r="N6" s="11">
        <v>2</v>
      </c>
      <c r="O6" s="11">
        <v>3</v>
      </c>
      <c r="P6" s="11">
        <v>4</v>
      </c>
      <c r="Q6" s="11">
        <v>5</v>
      </c>
      <c r="R6" s="11">
        <v>2</v>
      </c>
      <c r="S6" s="11">
        <v>3</v>
      </c>
      <c r="T6" s="11">
        <v>4</v>
      </c>
      <c r="U6" s="11">
        <v>5</v>
      </c>
    </row>
    <row r="7" spans="1:21" s="9" customFormat="1" ht="62.25" customHeight="1" x14ac:dyDescent="0.2">
      <c r="A7" s="7" t="s">
        <v>1</v>
      </c>
      <c r="B7" s="16">
        <f>B8+B11</f>
        <v>667928295.85000002</v>
      </c>
      <c r="C7" s="16">
        <f t="shared" ref="C7:E7" si="0">C8+C11</f>
        <v>3021002.42</v>
      </c>
      <c r="D7" s="16">
        <f t="shared" si="0"/>
        <v>1344331.58</v>
      </c>
      <c r="E7" s="16">
        <f t="shared" si="0"/>
        <v>663562961.85000002</v>
      </c>
      <c r="F7" s="8">
        <f>F8+F11</f>
        <v>969506512</v>
      </c>
      <c r="G7" s="8">
        <f t="shared" ref="G7:I7" si="1">G8+G11</f>
        <v>3053968.42</v>
      </c>
      <c r="H7" s="8">
        <f t="shared" si="1"/>
        <v>1344331.58</v>
      </c>
      <c r="I7" s="8">
        <f t="shared" si="1"/>
        <v>965108212</v>
      </c>
      <c r="J7" s="8">
        <f>J8+J11</f>
        <v>697198932.16400003</v>
      </c>
      <c r="K7" s="8">
        <f t="shared" ref="K7" si="2">K8+K11</f>
        <v>3020973.87</v>
      </c>
      <c r="L7" s="8">
        <f t="shared" ref="L7" si="3">L8+L11</f>
        <v>1344331.584</v>
      </c>
      <c r="M7" s="8">
        <f t="shared" ref="M7" si="4">M8+M11</f>
        <v>692833626.71000004</v>
      </c>
      <c r="N7" s="16">
        <f t="shared" ref="N7:P10" si="5">J7/B7*100</f>
        <v>104.38230218660678</v>
      </c>
      <c r="O7" s="16">
        <f t="shared" si="5"/>
        <v>99.99905494944953</v>
      </c>
      <c r="P7" s="16">
        <f t="shared" si="5"/>
        <v>100.00000029754563</v>
      </c>
      <c r="Q7" s="16">
        <f>M7/E7*100</f>
        <v>104.41113602519255</v>
      </c>
      <c r="R7" s="16">
        <f t="shared" ref="R7:T9" si="6">J7/F7*100</f>
        <v>71.912764229478427</v>
      </c>
      <c r="S7" s="16">
        <f t="shared" si="6"/>
        <v>98.919617184515616</v>
      </c>
      <c r="T7" s="16">
        <f t="shared" si="6"/>
        <v>100.00000029754563</v>
      </c>
      <c r="U7" s="16">
        <f>M7/I7*100</f>
        <v>71.78818065118692</v>
      </c>
    </row>
    <row r="8" spans="1:21" ht="62.25" customHeight="1" x14ac:dyDescent="0.25">
      <c r="A8" s="3" t="s">
        <v>7</v>
      </c>
      <c r="B8" s="17">
        <f t="shared" ref="B8" si="7">B9+B10</f>
        <v>4314326</v>
      </c>
      <c r="C8" s="17">
        <f t="shared" ref="C8" si="8">C9+C10</f>
        <v>2521002.42</v>
      </c>
      <c r="D8" s="17">
        <f t="shared" ref="D8" si="9">D9+D10</f>
        <v>1344331.58</v>
      </c>
      <c r="E8" s="17">
        <f t="shared" ref="E8" si="10">E9+E10</f>
        <v>448992</v>
      </c>
      <c r="F8" s="4">
        <f t="shared" ref="F8:M8" si="11">F9+F10</f>
        <v>4355533</v>
      </c>
      <c r="G8" s="4">
        <f t="shared" si="11"/>
        <v>2553968.42</v>
      </c>
      <c r="H8" s="4">
        <f t="shared" si="11"/>
        <v>1344331.58</v>
      </c>
      <c r="I8" s="4">
        <f t="shared" si="11"/>
        <v>457233</v>
      </c>
      <c r="J8" s="4">
        <f t="shared" si="11"/>
        <v>4314289.7039999999</v>
      </c>
      <c r="K8" s="4">
        <f t="shared" si="11"/>
        <v>2520973.87</v>
      </c>
      <c r="L8" s="4">
        <f t="shared" si="11"/>
        <v>1344331.584</v>
      </c>
      <c r="M8" s="4">
        <f t="shared" si="11"/>
        <v>448984.25</v>
      </c>
      <c r="N8" s="17">
        <f t="shared" si="5"/>
        <v>99.999158709842504</v>
      </c>
      <c r="O8" s="17">
        <f t="shared" si="5"/>
        <v>99.998867513978823</v>
      </c>
      <c r="P8" s="17">
        <f t="shared" si="5"/>
        <v>100.00000029754563</v>
      </c>
      <c r="Q8" s="17">
        <f>M8/E8*100</f>
        <v>99.998273911339169</v>
      </c>
      <c r="R8" s="17">
        <f t="shared" si="6"/>
        <v>99.053082688157801</v>
      </c>
      <c r="S8" s="17">
        <f t="shared" si="6"/>
        <v>98.708106578702342</v>
      </c>
      <c r="T8" s="17">
        <f t="shared" si="6"/>
        <v>100.00000029754563</v>
      </c>
      <c r="U8" s="17">
        <f>M8/I8*100</f>
        <v>98.195941675250907</v>
      </c>
    </row>
    <row r="9" spans="1:21" s="22" customFormat="1" ht="66.75" customHeight="1" x14ac:dyDescent="0.25">
      <c r="A9" s="19" t="s">
        <v>8</v>
      </c>
      <c r="B9" s="20">
        <f>C9+D9+E9</f>
        <v>1555168</v>
      </c>
      <c r="C9" s="20">
        <v>1053128.9099999999</v>
      </c>
      <c r="D9" s="20">
        <v>191005.09</v>
      </c>
      <c r="E9" s="20">
        <v>311034</v>
      </c>
      <c r="F9" s="21">
        <f>G9+H9+I9</f>
        <v>1596375</v>
      </c>
      <c r="G9" s="21">
        <v>1086094.9099999999</v>
      </c>
      <c r="H9" s="21">
        <v>191005.09</v>
      </c>
      <c r="I9" s="21">
        <v>319275</v>
      </c>
      <c r="J9" s="20">
        <f>K9+L9+M9</f>
        <v>1555131.8200000003</v>
      </c>
      <c r="K9" s="21">
        <v>1053100.3700000001</v>
      </c>
      <c r="L9" s="21">
        <v>191005.09</v>
      </c>
      <c r="M9" s="21">
        <v>311026.36</v>
      </c>
      <c r="N9" s="20">
        <f t="shared" ref="N9:O11" si="12">J9/F9*100</f>
        <v>97.416447889750231</v>
      </c>
      <c r="O9" s="20">
        <f t="shared" si="5"/>
        <v>99.997289980388075</v>
      </c>
      <c r="P9" s="20">
        <f t="shared" si="5"/>
        <v>100</v>
      </c>
      <c r="Q9" s="20">
        <f t="shared" ref="Q9:Q10" si="13">M9/E9*100</f>
        <v>99.997543676897067</v>
      </c>
      <c r="R9" s="20">
        <f>J9/F9*100</f>
        <v>97.416447889750231</v>
      </c>
      <c r="S9" s="20">
        <f>K9/G9*100</f>
        <v>96.96209422434363</v>
      </c>
      <c r="T9" s="20">
        <f t="shared" si="6"/>
        <v>100</v>
      </c>
      <c r="U9" s="20">
        <f t="shared" ref="U9" si="14">M9/I9*100</f>
        <v>97.416446636911743</v>
      </c>
    </row>
    <row r="10" spans="1:21" s="22" customFormat="1" ht="66.75" customHeight="1" x14ac:dyDescent="0.25">
      <c r="A10" s="19" t="s">
        <v>9</v>
      </c>
      <c r="B10" s="20">
        <f>C10+D10+E10</f>
        <v>2759158</v>
      </c>
      <c r="C10" s="20">
        <v>1467873.51</v>
      </c>
      <c r="D10" s="20">
        <v>1153326.49</v>
      </c>
      <c r="E10" s="20">
        <v>137958</v>
      </c>
      <c r="F10" s="21">
        <f>G10+H10+I10</f>
        <v>2759158</v>
      </c>
      <c r="G10" s="21">
        <v>1467873.51</v>
      </c>
      <c r="H10" s="21">
        <v>1153326.49</v>
      </c>
      <c r="I10" s="21">
        <v>137958</v>
      </c>
      <c r="J10" s="20">
        <f>K10+L10+M10</f>
        <v>2759157.8840000001</v>
      </c>
      <c r="K10" s="21">
        <v>1467873.5</v>
      </c>
      <c r="L10" s="21">
        <v>1153326.4939999999</v>
      </c>
      <c r="M10" s="21">
        <v>137957.89000000001</v>
      </c>
      <c r="N10" s="20">
        <f t="shared" si="12"/>
        <v>99.999995795818876</v>
      </c>
      <c r="O10" s="20">
        <f t="shared" si="5"/>
        <v>99.999999318742397</v>
      </c>
      <c r="P10" s="20">
        <f t="shared" si="5"/>
        <v>100.00000034682286</v>
      </c>
      <c r="Q10" s="20">
        <f t="shared" si="13"/>
        <v>99.999920265588088</v>
      </c>
      <c r="R10" s="20">
        <f>J10/F10*100</f>
        <v>99.999995795818876</v>
      </c>
      <c r="S10" s="20">
        <f>K10/G10*100</f>
        <v>99.999999318742397</v>
      </c>
      <c r="T10" s="20">
        <f t="shared" ref="T10" si="15">L10/H10*100</f>
        <v>100.00000034682286</v>
      </c>
      <c r="U10" s="20">
        <f t="shared" ref="U10" si="16">M10/I10*100</f>
        <v>99.999920265588088</v>
      </c>
    </row>
    <row r="11" spans="1:21" ht="62.25" customHeight="1" x14ac:dyDescent="0.25">
      <c r="A11" s="3" t="s">
        <v>10</v>
      </c>
      <c r="B11" s="17">
        <f t="shared" ref="B11" si="17">B12+B13+B14+B15+B16</f>
        <v>663613969.85000002</v>
      </c>
      <c r="C11" s="17">
        <f t="shared" ref="C11" si="18">C12+C13+C14+C15+C16</f>
        <v>500000</v>
      </c>
      <c r="D11" s="17">
        <f t="shared" ref="D11" si="19">D12+D13+D14+D15+D16</f>
        <v>0</v>
      </c>
      <c r="E11" s="17">
        <f t="shared" ref="E11" si="20">E12+E13+E14+E15+E16</f>
        <v>663113969.85000002</v>
      </c>
      <c r="F11" s="4">
        <f t="shared" ref="F11:M11" si="21">F12+F13+F14+F15+F16</f>
        <v>965150979</v>
      </c>
      <c r="G11" s="4">
        <f t="shared" si="21"/>
        <v>500000</v>
      </c>
      <c r="H11" s="4">
        <f t="shared" si="21"/>
        <v>0</v>
      </c>
      <c r="I11" s="4">
        <f t="shared" si="21"/>
        <v>964650979</v>
      </c>
      <c r="J11" s="4">
        <f>J12+J13+J14+J15+J16</f>
        <v>692884642.46000004</v>
      </c>
      <c r="K11" s="4">
        <f t="shared" si="21"/>
        <v>500000</v>
      </c>
      <c r="L11" s="4">
        <f t="shared" si="21"/>
        <v>0</v>
      </c>
      <c r="M11" s="4">
        <f t="shared" si="21"/>
        <v>692384642.46000004</v>
      </c>
      <c r="N11" s="16">
        <f t="shared" si="12"/>
        <v>71.790285409843634</v>
      </c>
      <c r="O11" s="16">
        <f t="shared" si="12"/>
        <v>100</v>
      </c>
      <c r="P11" s="16" t="e">
        <f>L11/H11*100</f>
        <v>#DIV/0!</v>
      </c>
      <c r="Q11" s="16">
        <f>M11/I11*100</f>
        <v>71.775663689032555</v>
      </c>
      <c r="R11" s="17">
        <f t="shared" ref="R11:T11" si="22">J11/F11*100</f>
        <v>71.790285409843634</v>
      </c>
      <c r="S11" s="17">
        <f t="shared" si="22"/>
        <v>100</v>
      </c>
      <c r="T11" s="17" t="e">
        <f t="shared" si="22"/>
        <v>#DIV/0!</v>
      </c>
      <c r="U11" s="17">
        <f>M11/I11*100</f>
        <v>71.775663689032555</v>
      </c>
    </row>
    <row r="12" spans="1:21" s="22" customFormat="1" ht="66.75" customHeight="1" x14ac:dyDescent="0.25">
      <c r="A12" s="19" t="s">
        <v>11</v>
      </c>
      <c r="B12" s="20">
        <f>C12+D12+E12</f>
        <v>22373490</v>
      </c>
      <c r="C12" s="20"/>
      <c r="D12" s="20"/>
      <c r="E12" s="20">
        <v>22373490</v>
      </c>
      <c r="F12" s="21">
        <f>G12+H12+I12</f>
        <v>34300368</v>
      </c>
      <c r="G12" s="21"/>
      <c r="H12" s="21"/>
      <c r="I12" s="21">
        <v>34300368</v>
      </c>
      <c r="J12" s="20">
        <f>K12+L12+M12</f>
        <v>22664067.809999999</v>
      </c>
      <c r="K12" s="21"/>
      <c r="L12" s="21"/>
      <c r="M12" s="21">
        <v>22664067.809999999</v>
      </c>
      <c r="N12" s="20">
        <f>J12/B12*100</f>
        <v>101.29875942465839</v>
      </c>
      <c r="O12" s="20"/>
      <c r="P12" s="20"/>
      <c r="Q12" s="20">
        <f>M12/E12*100</f>
        <v>101.29875942465839</v>
      </c>
      <c r="R12" s="20">
        <f>J12/F12*100</f>
        <v>66.075290533326054</v>
      </c>
      <c r="S12" s="20"/>
      <c r="T12" s="20"/>
      <c r="U12" s="20">
        <f>M12/I12*100</f>
        <v>66.075290533326054</v>
      </c>
    </row>
    <row r="13" spans="1:21" s="22" customFormat="1" ht="60.75" customHeight="1" x14ac:dyDescent="0.25">
      <c r="A13" s="19" t="s">
        <v>12</v>
      </c>
      <c r="B13" s="20">
        <f>C13+D13+E13</f>
        <v>446377922.91000003</v>
      </c>
      <c r="C13" s="20">
        <v>500000</v>
      </c>
      <c r="D13" s="20"/>
      <c r="E13" s="20">
        <v>445877922.91000003</v>
      </c>
      <c r="F13" s="21">
        <f>G13+H13+I13</f>
        <v>635897607</v>
      </c>
      <c r="G13" s="21">
        <v>500000</v>
      </c>
      <c r="H13" s="21"/>
      <c r="I13" s="21">
        <v>635397607</v>
      </c>
      <c r="J13" s="20">
        <f>K13+L13+M13</f>
        <v>470653797.17000002</v>
      </c>
      <c r="K13" s="21">
        <v>500000</v>
      </c>
      <c r="L13" s="21"/>
      <c r="M13" s="21">
        <v>470153797.17000002</v>
      </c>
      <c r="N13" s="20">
        <f>J13/B13*100</f>
        <v>105.43841283675997</v>
      </c>
      <c r="O13" s="20">
        <f t="shared" ref="O13" si="23">K13/C13*100</f>
        <v>100</v>
      </c>
      <c r="P13" s="20"/>
      <c r="Q13" s="20">
        <f>M13/E13*100</f>
        <v>105.44451138140339</v>
      </c>
      <c r="R13" s="20">
        <f t="shared" ref="R13:R15" si="24">J13/F13*100</f>
        <v>74.014085284960046</v>
      </c>
      <c r="S13" s="20">
        <f>K13/G13*100</f>
        <v>100</v>
      </c>
      <c r="T13" s="20"/>
      <c r="U13" s="20">
        <f t="shared" ref="U13:U15" si="25">M13/I13*100</f>
        <v>73.993636738704311</v>
      </c>
    </row>
    <row r="14" spans="1:21" s="22" customFormat="1" ht="81.75" customHeight="1" x14ac:dyDescent="0.25">
      <c r="A14" s="19" t="s">
        <v>13</v>
      </c>
      <c r="B14" s="20">
        <f>C14+D14+E14</f>
        <v>191795769.94</v>
      </c>
      <c r="C14" s="20"/>
      <c r="D14" s="20"/>
      <c r="E14" s="20">
        <v>191795769.94</v>
      </c>
      <c r="F14" s="21">
        <f>G14+H14+I14</f>
        <v>291363955</v>
      </c>
      <c r="G14" s="21"/>
      <c r="H14" s="21"/>
      <c r="I14" s="21">
        <v>291363955</v>
      </c>
      <c r="J14" s="20">
        <f>K14+L14+M14</f>
        <v>197477728.47999999</v>
      </c>
      <c r="K14" s="21"/>
      <c r="L14" s="21"/>
      <c r="M14" s="21">
        <v>197477728.47999999</v>
      </c>
      <c r="N14" s="20">
        <f t="shared" ref="N14:N15" si="26">J14/B14*100</f>
        <v>102.96250461716517</v>
      </c>
      <c r="O14" s="20"/>
      <c r="P14" s="20"/>
      <c r="Q14" s="20">
        <f t="shared" ref="Q14:Q15" si="27">M14/E14*100</f>
        <v>102.96250461716517</v>
      </c>
      <c r="R14" s="20">
        <f t="shared" si="24"/>
        <v>67.776993375862162</v>
      </c>
      <c r="S14" s="20"/>
      <c r="T14" s="20"/>
      <c r="U14" s="20">
        <f t="shared" si="25"/>
        <v>67.776993375862162</v>
      </c>
    </row>
    <row r="15" spans="1:21" ht="59.25" customHeight="1" x14ac:dyDescent="0.25">
      <c r="A15" s="5" t="s">
        <v>14</v>
      </c>
      <c r="B15" s="15">
        <f>C15+D15+E15</f>
        <v>3066787</v>
      </c>
      <c r="C15" s="15"/>
      <c r="D15" s="15"/>
      <c r="E15" s="15">
        <v>3066787</v>
      </c>
      <c r="F15" s="6">
        <f>G15+H15+I15</f>
        <v>3589049</v>
      </c>
      <c r="G15" s="6"/>
      <c r="H15" s="6"/>
      <c r="I15" s="6">
        <v>3589049</v>
      </c>
      <c r="J15" s="6">
        <f>K15+L15+M15</f>
        <v>2089049</v>
      </c>
      <c r="K15" s="6"/>
      <c r="L15" s="6"/>
      <c r="M15" s="6">
        <v>2089049</v>
      </c>
      <c r="N15" s="15">
        <f t="shared" si="26"/>
        <v>68.1184901331589</v>
      </c>
      <c r="O15" s="15"/>
      <c r="P15" s="15"/>
      <c r="Q15" s="15">
        <f t="shared" si="27"/>
        <v>68.1184901331589</v>
      </c>
      <c r="R15" s="15">
        <f t="shared" si="24"/>
        <v>58.206198912302398</v>
      </c>
      <c r="S15" s="15"/>
      <c r="T15" s="15"/>
      <c r="U15" s="15">
        <f t="shared" si="25"/>
        <v>58.206198912302398</v>
      </c>
    </row>
    <row r="16" spans="1:21" ht="59.25" customHeight="1" x14ac:dyDescent="0.25">
      <c r="A16" s="5" t="s">
        <v>15</v>
      </c>
      <c r="B16" s="14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3"/>
      <c r="S16" s="13"/>
      <c r="T16" s="13"/>
      <c r="U16" s="13"/>
    </row>
    <row r="19" spans="1:1" x14ac:dyDescent="0.25">
      <c r="A19" s="2"/>
    </row>
    <row r="20" spans="1:1" x14ac:dyDescent="0.25">
      <c r="A20" s="2"/>
    </row>
  </sheetData>
  <mergeCells count="5">
    <mergeCell ref="F4:I4"/>
    <mergeCell ref="J4:M4"/>
    <mergeCell ref="R4:U4"/>
    <mergeCell ref="B4:E4"/>
    <mergeCell ref="N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cp:lastPrinted>2025-06-02T07:10:07Z</cp:lastPrinted>
  <dcterms:created xsi:type="dcterms:W3CDTF">2023-10-19T09:36:55Z</dcterms:created>
  <dcterms:modified xsi:type="dcterms:W3CDTF">2025-11-06T06:42:30Z</dcterms:modified>
</cp:coreProperties>
</file>