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1 квартал 2025 года\На сайт проект постановления за 1 квартал 2025 года\"/>
    </mc:Choice>
  </mc:AlternateContent>
  <bookViews>
    <workbookView xWindow="0" yWindow="0" windowWidth="23040" windowHeight="8790"/>
  </bookViews>
  <sheets>
    <sheet name="2025" sheetId="5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'2025'!$A$4:$II$4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'2025'!$4:$4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42" i="5" l="1"/>
  <c r="L53" i="5" l="1"/>
  <c r="K53" i="5"/>
  <c r="J53" i="5"/>
  <c r="I53" i="5"/>
  <c r="H53" i="5"/>
  <c r="G53" i="5"/>
  <c r="L52" i="5"/>
  <c r="K52" i="5"/>
  <c r="J52" i="5"/>
  <c r="I52" i="5"/>
  <c r="H52" i="5"/>
  <c r="G52" i="5"/>
  <c r="F51" i="5"/>
  <c r="E51" i="5"/>
  <c r="D51" i="5"/>
  <c r="C51" i="5"/>
  <c r="L50" i="5"/>
  <c r="K50" i="5"/>
  <c r="J50" i="5"/>
  <c r="I50" i="5"/>
  <c r="H50" i="5"/>
  <c r="G50" i="5"/>
  <c r="L48" i="5"/>
  <c r="K48" i="5"/>
  <c r="J48" i="5"/>
  <c r="I48" i="5"/>
  <c r="H48" i="5"/>
  <c r="G48" i="5"/>
  <c r="L47" i="5"/>
  <c r="K47" i="5"/>
  <c r="J47" i="5"/>
  <c r="I47" i="5"/>
  <c r="H47" i="5"/>
  <c r="G47" i="5"/>
  <c r="F46" i="5"/>
  <c r="E46" i="5"/>
  <c r="D46" i="5"/>
  <c r="C46" i="5"/>
  <c r="L45" i="5"/>
  <c r="K45" i="5"/>
  <c r="J45" i="5"/>
  <c r="I45" i="5"/>
  <c r="H45" i="5"/>
  <c r="G45" i="5"/>
  <c r="L44" i="5"/>
  <c r="K44" i="5"/>
  <c r="J44" i="5"/>
  <c r="I44" i="5"/>
  <c r="H44" i="5"/>
  <c r="G44" i="5"/>
  <c r="L43" i="5"/>
  <c r="K43" i="5"/>
  <c r="J43" i="5"/>
  <c r="I43" i="5"/>
  <c r="H43" i="5"/>
  <c r="G43" i="5"/>
  <c r="F42" i="5"/>
  <c r="E42" i="5"/>
  <c r="D42" i="5"/>
  <c r="K41" i="5"/>
  <c r="J41" i="5"/>
  <c r="H41" i="5"/>
  <c r="G41" i="5"/>
  <c r="F40" i="5"/>
  <c r="E40" i="5"/>
  <c r="D40" i="5"/>
  <c r="C40" i="5"/>
  <c r="L39" i="5"/>
  <c r="K39" i="5"/>
  <c r="J39" i="5"/>
  <c r="I39" i="5"/>
  <c r="H39" i="5"/>
  <c r="G39" i="5"/>
  <c r="L38" i="5"/>
  <c r="K38" i="5"/>
  <c r="J38" i="5"/>
  <c r="I38" i="5"/>
  <c r="H38" i="5"/>
  <c r="G38" i="5"/>
  <c r="F37" i="5"/>
  <c r="E37" i="5"/>
  <c r="D37" i="5"/>
  <c r="C37" i="5"/>
  <c r="L36" i="5"/>
  <c r="K36" i="5"/>
  <c r="J36" i="5"/>
  <c r="I36" i="5"/>
  <c r="H36" i="5"/>
  <c r="G36" i="5"/>
  <c r="L35" i="5"/>
  <c r="K35" i="5"/>
  <c r="J35" i="5"/>
  <c r="I35" i="5"/>
  <c r="H35" i="5"/>
  <c r="G35" i="5"/>
  <c r="L34" i="5"/>
  <c r="K34" i="5"/>
  <c r="J34" i="5"/>
  <c r="I34" i="5"/>
  <c r="H34" i="5"/>
  <c r="G34" i="5"/>
  <c r="L33" i="5"/>
  <c r="K33" i="5"/>
  <c r="J33" i="5"/>
  <c r="I33" i="5"/>
  <c r="H33" i="5"/>
  <c r="G33" i="5"/>
  <c r="L32" i="5"/>
  <c r="K32" i="5"/>
  <c r="J32" i="5"/>
  <c r="I32" i="5"/>
  <c r="H32" i="5"/>
  <c r="G32" i="5"/>
  <c r="F31" i="5"/>
  <c r="E31" i="5"/>
  <c r="D31" i="5"/>
  <c r="C31" i="5"/>
  <c r="K30" i="5"/>
  <c r="J30" i="5"/>
  <c r="H30" i="5"/>
  <c r="G30" i="5"/>
  <c r="F29" i="5"/>
  <c r="E29" i="5"/>
  <c r="D29" i="5"/>
  <c r="C29" i="5"/>
  <c r="L28" i="5"/>
  <c r="K28" i="5"/>
  <c r="J28" i="5"/>
  <c r="I28" i="5"/>
  <c r="H28" i="5"/>
  <c r="G28" i="5"/>
  <c r="L27" i="5"/>
  <c r="K27" i="5"/>
  <c r="J27" i="5"/>
  <c r="I27" i="5"/>
  <c r="H27" i="5"/>
  <c r="G27" i="5"/>
  <c r="L26" i="5"/>
  <c r="K26" i="5"/>
  <c r="J26" i="5"/>
  <c r="I26" i="5"/>
  <c r="H26" i="5"/>
  <c r="G26" i="5"/>
  <c r="L25" i="5"/>
  <c r="K25" i="5"/>
  <c r="J25" i="5"/>
  <c r="I25" i="5"/>
  <c r="H25" i="5"/>
  <c r="G25" i="5"/>
  <c r="F24" i="5"/>
  <c r="E24" i="5"/>
  <c r="D24" i="5"/>
  <c r="C24" i="5"/>
  <c r="L23" i="5"/>
  <c r="K23" i="5"/>
  <c r="J23" i="5"/>
  <c r="I23" i="5"/>
  <c r="H23" i="5"/>
  <c r="G23" i="5"/>
  <c r="L22" i="5"/>
  <c r="K22" i="5"/>
  <c r="J22" i="5"/>
  <c r="I22" i="5"/>
  <c r="H22" i="5"/>
  <c r="G22" i="5"/>
  <c r="L21" i="5"/>
  <c r="K21" i="5"/>
  <c r="J21" i="5"/>
  <c r="I21" i="5"/>
  <c r="H21" i="5"/>
  <c r="G21" i="5"/>
  <c r="L20" i="5"/>
  <c r="K20" i="5"/>
  <c r="J20" i="5"/>
  <c r="I20" i="5"/>
  <c r="H20" i="5"/>
  <c r="G20" i="5"/>
  <c r="L19" i="5"/>
  <c r="K19" i="5"/>
  <c r="J19" i="5"/>
  <c r="I19" i="5"/>
  <c r="H19" i="5"/>
  <c r="G19" i="5"/>
  <c r="F18" i="5"/>
  <c r="E18" i="5"/>
  <c r="D18" i="5"/>
  <c r="C18" i="5"/>
  <c r="L17" i="5"/>
  <c r="K17" i="5"/>
  <c r="J17" i="5"/>
  <c r="I17" i="5"/>
  <c r="H17" i="5"/>
  <c r="G17" i="5"/>
  <c r="L16" i="5"/>
  <c r="K16" i="5"/>
  <c r="J16" i="5"/>
  <c r="I16" i="5"/>
  <c r="H16" i="5"/>
  <c r="G16" i="5"/>
  <c r="L15" i="5"/>
  <c r="K15" i="5"/>
  <c r="J15" i="5"/>
  <c r="I15" i="5"/>
  <c r="H15" i="5"/>
  <c r="G15" i="5"/>
  <c r="F14" i="5"/>
  <c r="E14" i="5"/>
  <c r="D14" i="5"/>
  <c r="C14" i="5"/>
  <c r="L13" i="5"/>
  <c r="K13" i="5"/>
  <c r="J13" i="5"/>
  <c r="I13" i="5"/>
  <c r="H13" i="5"/>
  <c r="G13" i="5"/>
  <c r="K12" i="5"/>
  <c r="J12" i="5"/>
  <c r="I12" i="5"/>
  <c r="H12" i="5"/>
  <c r="G12" i="5"/>
  <c r="L11" i="5"/>
  <c r="K11" i="5"/>
  <c r="J11" i="5"/>
  <c r="I11" i="5"/>
  <c r="H11" i="5"/>
  <c r="G11" i="5"/>
  <c r="K10" i="5"/>
  <c r="J10" i="5"/>
  <c r="H10" i="5"/>
  <c r="G10" i="5"/>
  <c r="L9" i="5"/>
  <c r="K9" i="5"/>
  <c r="J9" i="5"/>
  <c r="I9" i="5"/>
  <c r="H9" i="5"/>
  <c r="G9" i="5"/>
  <c r="L8" i="5"/>
  <c r="K8" i="5"/>
  <c r="J8" i="5"/>
  <c r="I8" i="5"/>
  <c r="H8" i="5"/>
  <c r="G8" i="5"/>
  <c r="L7" i="5"/>
  <c r="K7" i="5"/>
  <c r="J7" i="5"/>
  <c r="I7" i="5"/>
  <c r="H7" i="5"/>
  <c r="G7" i="5"/>
  <c r="F6" i="5"/>
  <c r="E6" i="5"/>
  <c r="D6" i="5"/>
  <c r="C6" i="5"/>
  <c r="D5" i="5" l="1"/>
  <c r="C5" i="5"/>
  <c r="F5" i="5"/>
  <c r="L31" i="5"/>
  <c r="E5" i="5"/>
  <c r="G29" i="5"/>
  <c r="G31" i="5"/>
  <c r="H37" i="5"/>
  <c r="H42" i="5"/>
  <c r="H24" i="5"/>
  <c r="H29" i="5"/>
  <c r="H31" i="5"/>
  <c r="I24" i="5"/>
  <c r="I31" i="5"/>
  <c r="L46" i="5"/>
  <c r="H51" i="5"/>
  <c r="I6" i="5"/>
  <c r="I51" i="5"/>
  <c r="G46" i="5"/>
  <c r="H46" i="5"/>
  <c r="I46" i="5"/>
  <c r="I42" i="5"/>
  <c r="G42" i="5"/>
  <c r="G40" i="5"/>
  <c r="H40" i="5"/>
  <c r="I37" i="5"/>
  <c r="K18" i="5"/>
  <c r="K14" i="5"/>
  <c r="K51" i="5"/>
  <c r="G51" i="5"/>
  <c r="L51" i="5"/>
  <c r="K46" i="5"/>
  <c r="J42" i="5"/>
  <c r="K40" i="5"/>
  <c r="K37" i="5"/>
  <c r="G37" i="5"/>
  <c r="L37" i="5"/>
  <c r="K31" i="5"/>
  <c r="K29" i="5"/>
  <c r="J29" i="5"/>
  <c r="L24" i="5"/>
  <c r="G24" i="5"/>
  <c r="G18" i="5"/>
  <c r="H18" i="5"/>
  <c r="I18" i="5"/>
  <c r="G14" i="5"/>
  <c r="H14" i="5"/>
  <c r="I14" i="5"/>
  <c r="J6" i="5"/>
  <c r="K6" i="5"/>
  <c r="L6" i="5"/>
  <c r="G6" i="5"/>
  <c r="J14" i="5"/>
  <c r="J18" i="5"/>
  <c r="J24" i="5"/>
  <c r="H6" i="5"/>
  <c r="K24" i="5"/>
  <c r="K42" i="5"/>
  <c r="L14" i="5"/>
  <c r="L18" i="5"/>
  <c r="J31" i="5"/>
  <c r="J37" i="5"/>
  <c r="L42" i="5"/>
  <c r="J46" i="5"/>
  <c r="J51" i="5"/>
  <c r="J40" i="5"/>
  <c r="I5" i="5" l="1"/>
  <c r="L5" i="5"/>
  <c r="J5" i="5"/>
  <c r="K5" i="5"/>
  <c r="H5" i="5"/>
  <c r="G5" i="5"/>
</calcChain>
</file>

<file path=xl/sharedStrings.xml><?xml version="1.0" encoding="utf-8"?>
<sst xmlns="http://schemas.openxmlformats.org/spreadsheetml/2006/main" count="112" uniqueCount="112">
  <si>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</si>
  <si>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</si>
  <si>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</si>
  <si>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</si>
  <si>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</si>
  <si>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</si>
  <si>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</si>
  <si>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</si>
  <si>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</si>
  <si>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</si>
  <si>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</si>
  <si>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</si>
  <si>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</si>
  <si>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</si>
  <si>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</si>
  <si>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</si>
  <si>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</si>
  <si>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</si>
  <si>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</si>
  <si>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</si>
  <si>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</si>
  <si>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</si>
  <si>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</si>
  <si>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</si>
  <si>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</si>
  <si>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</si>
  <si>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</si>
  <si>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</si>
  <si>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</si>
  <si>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</si>
  <si>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</si>
  <si>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</si>
  <si>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</si>
  <si>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</si>
  <si>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</si>
  <si>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</si>
  <si>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</si>
  <si>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</si>
  <si>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</si>
  <si>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</si>
  <si>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</si>
  <si>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</si>
  <si>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</si>
  <si>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</si>
  <si>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</si>
  <si>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</si>
  <si>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</si>
  <si>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</si>
  <si>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</si>
  <si>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</si>
  <si>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</si>
  <si>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</si>
  <si>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</si>
  <si>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</si>
  <si>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</si>
  <si>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</si>
  <si>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</si>
  <si>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</si>
  <si>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</si>
  <si>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</si>
  <si>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</si>
  <si>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</si>
  <si>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</si>
  <si>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</si>
  <si>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</si>
  <si>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</si>
  <si>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</si>
  <si>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</si>
  <si>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</si>
  <si>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</si>
  <si>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</si>
  <si>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</si>
  <si>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</si>
  <si>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</si>
  <si>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</si>
  <si>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</si>
  <si>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</si>
  <si>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</si>
  <si>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</si>
  <si>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</si>
  <si>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</si>
  <si>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</si>
  <si>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</si>
  <si>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</si>
  <si>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</si>
  <si>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</si>
  <si>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</si>
  <si>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</si>
  <si>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</si>
  <si>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</si>
  <si>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</si>
  <si>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</si>
  <si>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</si>
  <si>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</si>
  <si>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</si>
  <si>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</si>
  <si>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</si>
  <si>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</si>
  <si>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</si>
  <si>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</si>
  <si>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</si>
  <si>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</si>
  <si>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</si>
  <si>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</si>
  <si>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</si>
  <si>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</si>
  <si>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</si>
  <si>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</si>
  <si>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Анализ исполнения расходов бюджета города Нефтеюганска за 1 квартал 2025 года по разделам, подразделам классификации расходов</t>
  </si>
  <si>
    <t>Первоначальный план на 2025 год, руб.</t>
  </si>
  <si>
    <t>Уточненный план на 2025 год, руб.</t>
  </si>
  <si>
    <t>План 1 квартала  2025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</si>
</sst>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5"/>
  <sheetViews>
    <sheetView tabSelected="1" zoomScaleNormal="100" workbookViewId="0">
      <selection activeCell="S10" sqref="S10"/>
    </sheetView>
  </sheetViews>
  <sheetFormatPr defaultColWidth="9.140625" defaultRowHeight="18.75" outlineLevelRow="1" x14ac:dyDescent="0.3"/>
  <cols>
    <col min="1" max="1" width="61" style="1" customWidth="1"/>
    <col min="2" max="2" width="8.42578125" style="1" customWidth="1"/>
    <col min="3" max="3" width="21.85546875" style="6" customWidth="1"/>
    <col min="4" max="4" width="23.140625" style="1" customWidth="1"/>
    <col min="5" max="5" width="20.28515625" style="1" customWidth="1"/>
    <col min="6" max="6" width="20.42578125" style="1" customWidth="1"/>
    <col min="7" max="7" width="21.28515625" style="1" customWidth="1"/>
    <col min="8" max="8" width="21.85546875" style="1" customWidth="1"/>
    <col min="9" max="9" width="18.28515625" style="1" customWidth="1"/>
    <col min="10" max="10" width="18.140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3" customFormat="1" ht="36" customHeight="1" x14ac:dyDescent="0.2">
      <c r="A1" s="15" t="s">
        <v>108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43" customFormat="1" x14ac:dyDescent="0.3">
      <c r="A2" s="1"/>
      <c r="B2" s="1"/>
      <c r="C2" s="10"/>
      <c r="D2" s="5"/>
      <c r="E2" s="5"/>
      <c r="G2" s="6"/>
      <c r="K2" s="5"/>
      <c r="L2" s="5" t="s">
        <v>107</v>
      </c>
    </row>
    <row r="3" spans="1:243" customFormat="1" ht="85.5" customHeight="1" x14ac:dyDescent="0.3">
      <c r="A3" s="7" t="s">
        <v>95</v>
      </c>
      <c r="B3" s="7" t="s">
        <v>94</v>
      </c>
      <c r="C3" s="8" t="s">
        <v>109</v>
      </c>
      <c r="D3" s="9" t="s">
        <v>110</v>
      </c>
      <c r="E3" s="9" t="s">
        <v>111</v>
      </c>
      <c r="F3" s="9" t="s">
        <v>96</v>
      </c>
      <c r="G3" s="9" t="s">
        <v>97</v>
      </c>
      <c r="H3" s="9" t="s">
        <v>98</v>
      </c>
      <c r="I3" s="9" t="s">
        <v>102</v>
      </c>
      <c r="J3" s="9" t="s">
        <v>99</v>
      </c>
      <c r="K3" s="9" t="s">
        <v>100</v>
      </c>
      <c r="L3" s="9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">
      <c r="A5" s="3" t="s">
        <v>93</v>
      </c>
      <c r="B5" s="2" t="s">
        <v>92</v>
      </c>
      <c r="C5" s="12">
        <f>C6+C14+C18+C24+C29+C31+C37+C40+C42+C46+C51</f>
        <v>14937521698</v>
      </c>
      <c r="D5" s="12">
        <f t="shared" ref="D5:F5" si="0">D6+D14+D18+D24+D29+D31+D37+D40+D42+D46+D51</f>
        <v>16297530250.110001</v>
      </c>
      <c r="E5" s="12">
        <f t="shared" si="0"/>
        <v>2646537912.8900003</v>
      </c>
      <c r="F5" s="12">
        <f t="shared" si="0"/>
        <v>2020554741.1400003</v>
      </c>
      <c r="G5" s="13">
        <f>C5-F5</f>
        <v>12916966956.860001</v>
      </c>
      <c r="H5" s="13">
        <f>D5-F5</f>
        <v>14276975508.970001</v>
      </c>
      <c r="I5" s="13">
        <f>E5-F5</f>
        <v>625983171.75</v>
      </c>
      <c r="J5" s="13">
        <f>F5/C5*100</f>
        <v>13.526706651817177</v>
      </c>
      <c r="K5" s="14">
        <f>F5/D5*100</f>
        <v>12.397919869646277</v>
      </c>
      <c r="L5" s="14">
        <f>F5/E5*100</f>
        <v>76.347092225615214</v>
      </c>
    </row>
    <row r="6" spans="1:243" x14ac:dyDescent="0.3">
      <c r="A6" s="3" t="s">
        <v>91</v>
      </c>
      <c r="B6" s="2" t="s">
        <v>90</v>
      </c>
      <c r="C6" s="12">
        <f>SUM(C7:C13)</f>
        <v>1180308835</v>
      </c>
      <c r="D6" s="12">
        <f>SUM(D7:D13)</f>
        <v>1293273713</v>
      </c>
      <c r="E6" s="12">
        <f>SUM(E7:E13)</f>
        <v>397855785.02999997</v>
      </c>
      <c r="F6" s="12">
        <f>SUM(F7:F13)</f>
        <v>191706416.06999999</v>
      </c>
      <c r="G6" s="13">
        <f t="shared" ref="G6:G53" si="1">C6-F6</f>
        <v>988602418.93000007</v>
      </c>
      <c r="H6" s="13">
        <f t="shared" ref="H6:H53" si="2">D6-F6</f>
        <v>1101567296.9300001</v>
      </c>
      <c r="I6" s="13">
        <f t="shared" ref="I6:I53" si="3">E6-F6</f>
        <v>206149368.95999998</v>
      </c>
      <c r="J6" s="13">
        <f t="shared" ref="J6:J53" si="4">F6/C6*100</f>
        <v>16.242055501516262</v>
      </c>
      <c r="K6" s="14">
        <f t="shared" ref="K6:K53" si="5">F6/D6*100</f>
        <v>14.82334436577232</v>
      </c>
      <c r="L6" s="14">
        <f t="shared" ref="L6:L53" si="6">F6/E6*100</f>
        <v>48.18490098253681</v>
      </c>
    </row>
    <row r="7" spans="1:243" ht="56.25" x14ac:dyDescent="0.3">
      <c r="A7" s="3" t="s">
        <v>89</v>
      </c>
      <c r="B7" s="2" t="s">
        <v>88</v>
      </c>
      <c r="C7" s="12">
        <v>8658100</v>
      </c>
      <c r="D7" s="12">
        <v>8658100</v>
      </c>
      <c r="E7" s="12">
        <v>1680000</v>
      </c>
      <c r="F7" s="12">
        <v>1564688.95</v>
      </c>
      <c r="G7" s="13">
        <f t="shared" si="1"/>
        <v>7093411.0499999998</v>
      </c>
      <c r="H7" s="13">
        <f t="shared" si="2"/>
        <v>7093411.0499999998</v>
      </c>
      <c r="I7" s="13">
        <f t="shared" si="3"/>
        <v>115311.05000000005</v>
      </c>
      <c r="J7" s="13">
        <f t="shared" si="4"/>
        <v>18.071966713251175</v>
      </c>
      <c r="K7" s="14">
        <f t="shared" si="5"/>
        <v>18.071966713251175</v>
      </c>
      <c r="L7" s="14">
        <f t="shared" si="6"/>
        <v>93.136247023809531</v>
      </c>
    </row>
    <row r="8" spans="1:243" ht="75" x14ac:dyDescent="0.3">
      <c r="A8" s="3" t="s">
        <v>87</v>
      </c>
      <c r="B8" s="2" t="s">
        <v>86</v>
      </c>
      <c r="C8" s="12">
        <v>36492700</v>
      </c>
      <c r="D8" s="12">
        <v>36492700</v>
      </c>
      <c r="E8" s="12">
        <v>7847582</v>
      </c>
      <c r="F8" s="12">
        <v>7656286.4299999997</v>
      </c>
      <c r="G8" s="13">
        <f t="shared" si="1"/>
        <v>28836413.57</v>
      </c>
      <c r="H8" s="13">
        <f t="shared" si="2"/>
        <v>28836413.57</v>
      </c>
      <c r="I8" s="13">
        <f t="shared" si="3"/>
        <v>191295.5700000003</v>
      </c>
      <c r="J8" s="13">
        <f t="shared" si="4"/>
        <v>20.980323270133479</v>
      </c>
      <c r="K8" s="14">
        <f t="shared" si="5"/>
        <v>20.980323270133479</v>
      </c>
      <c r="L8" s="14">
        <f t="shared" si="6"/>
        <v>97.562362903630699</v>
      </c>
    </row>
    <row r="9" spans="1:243" ht="75" x14ac:dyDescent="0.3">
      <c r="A9" s="3" t="s">
        <v>85</v>
      </c>
      <c r="B9" s="2" t="s">
        <v>84</v>
      </c>
      <c r="C9" s="12">
        <v>298882793</v>
      </c>
      <c r="D9" s="12">
        <v>305645746</v>
      </c>
      <c r="E9" s="12">
        <v>63927835</v>
      </c>
      <c r="F9" s="12">
        <v>56064734.119999997</v>
      </c>
      <c r="G9" s="13">
        <f t="shared" si="1"/>
        <v>242818058.88</v>
      </c>
      <c r="H9" s="13">
        <f t="shared" si="2"/>
        <v>249581011.88</v>
      </c>
      <c r="I9" s="13">
        <f t="shared" si="3"/>
        <v>7863100.8800000027</v>
      </c>
      <c r="J9" s="13">
        <f t="shared" si="4"/>
        <v>18.758100309909779</v>
      </c>
      <c r="K9" s="14">
        <f t="shared" si="5"/>
        <v>18.343044146277762</v>
      </c>
      <c r="L9" s="14">
        <f t="shared" si="6"/>
        <v>87.700035704321905</v>
      </c>
    </row>
    <row r="10" spans="1:243" x14ac:dyDescent="0.3">
      <c r="A10" s="3" t="s">
        <v>83</v>
      </c>
      <c r="B10" s="2" t="s">
        <v>82</v>
      </c>
      <c r="C10" s="12">
        <v>8400</v>
      </c>
      <c r="D10" s="12">
        <v>8400</v>
      </c>
      <c r="E10" s="12">
        <v>0</v>
      </c>
      <c r="F10" s="12">
        <v>0</v>
      </c>
      <c r="G10" s="13">
        <f t="shared" si="1"/>
        <v>8400</v>
      </c>
      <c r="H10" s="13">
        <f t="shared" si="2"/>
        <v>8400</v>
      </c>
      <c r="I10" s="13"/>
      <c r="J10" s="13">
        <f t="shared" si="4"/>
        <v>0</v>
      </c>
      <c r="K10" s="14">
        <f t="shared" si="5"/>
        <v>0</v>
      </c>
      <c r="L10" s="14"/>
    </row>
    <row r="11" spans="1:243" ht="56.25" x14ac:dyDescent="0.3">
      <c r="A11" s="3" t="s">
        <v>81</v>
      </c>
      <c r="B11" s="2" t="s">
        <v>80</v>
      </c>
      <c r="C11" s="12">
        <v>125369588</v>
      </c>
      <c r="D11" s="12">
        <v>125428157</v>
      </c>
      <c r="E11" s="12">
        <v>24739140</v>
      </c>
      <c r="F11" s="12">
        <v>22023605.969999999</v>
      </c>
      <c r="G11" s="13">
        <f t="shared" si="1"/>
        <v>103345982.03</v>
      </c>
      <c r="H11" s="13">
        <f t="shared" si="2"/>
        <v>103404551.03</v>
      </c>
      <c r="I11" s="13">
        <f t="shared" si="3"/>
        <v>2715534.0300000012</v>
      </c>
      <c r="J11" s="13">
        <f t="shared" si="4"/>
        <v>17.566944520867374</v>
      </c>
      <c r="K11" s="14">
        <f t="shared" si="5"/>
        <v>17.558741591012932</v>
      </c>
      <c r="L11" s="14">
        <f t="shared" si="6"/>
        <v>89.023328903106574</v>
      </c>
    </row>
    <row r="12" spans="1:243" x14ac:dyDescent="0.3">
      <c r="A12" s="3" t="s">
        <v>79</v>
      </c>
      <c r="B12" s="2" t="s">
        <v>78</v>
      </c>
      <c r="C12" s="12">
        <v>20000000</v>
      </c>
      <c r="D12" s="12">
        <v>112069187</v>
      </c>
      <c r="E12" s="12">
        <v>42332479.25</v>
      </c>
      <c r="F12" s="12">
        <v>0</v>
      </c>
      <c r="G12" s="13">
        <f t="shared" si="1"/>
        <v>20000000</v>
      </c>
      <c r="H12" s="13">
        <f t="shared" si="2"/>
        <v>112069187</v>
      </c>
      <c r="I12" s="13">
        <f t="shared" si="3"/>
        <v>42332479.25</v>
      </c>
      <c r="J12" s="13">
        <f t="shared" si="4"/>
        <v>0</v>
      </c>
      <c r="K12" s="14">
        <f t="shared" si="5"/>
        <v>0</v>
      </c>
      <c r="L12" s="14"/>
    </row>
    <row r="13" spans="1:243" x14ac:dyDescent="0.3">
      <c r="A13" s="3" t="s">
        <v>77</v>
      </c>
      <c r="B13" s="2" t="s">
        <v>76</v>
      </c>
      <c r="C13" s="12">
        <v>690897254</v>
      </c>
      <c r="D13" s="12">
        <v>704971423</v>
      </c>
      <c r="E13" s="12">
        <v>257328748.78</v>
      </c>
      <c r="F13" s="12">
        <v>104397100.59999999</v>
      </c>
      <c r="G13" s="13">
        <f t="shared" si="1"/>
        <v>586500153.39999998</v>
      </c>
      <c r="H13" s="13">
        <f t="shared" si="2"/>
        <v>600574322.39999998</v>
      </c>
      <c r="I13" s="13">
        <f t="shared" si="3"/>
        <v>152931648.18000001</v>
      </c>
      <c r="J13" s="13">
        <f t="shared" si="4"/>
        <v>15.110365542138918</v>
      </c>
      <c r="K13" s="14">
        <f t="shared" si="5"/>
        <v>14.808699642850629</v>
      </c>
      <c r="L13" s="14">
        <f t="shared" si="6"/>
        <v>40.569544248339305</v>
      </c>
    </row>
    <row r="14" spans="1:243" ht="37.5" x14ac:dyDescent="0.3">
      <c r="A14" s="3" t="s">
        <v>75</v>
      </c>
      <c r="B14" s="2" t="s">
        <v>74</v>
      </c>
      <c r="C14" s="12">
        <f>SUM(C15:C17)</f>
        <v>55338100</v>
      </c>
      <c r="D14" s="12">
        <f t="shared" ref="D14:F14" si="7">SUM(D15:D17)</f>
        <v>64913222</v>
      </c>
      <c r="E14" s="12">
        <f t="shared" si="7"/>
        <v>12347352</v>
      </c>
      <c r="F14" s="12">
        <f t="shared" si="7"/>
        <v>10522572.210000001</v>
      </c>
      <c r="G14" s="13">
        <f t="shared" si="1"/>
        <v>44815527.789999999</v>
      </c>
      <c r="H14" s="13">
        <f t="shared" si="2"/>
        <v>54390649.789999999</v>
      </c>
      <c r="I14" s="13">
        <f t="shared" si="3"/>
        <v>1824779.7899999991</v>
      </c>
      <c r="J14" s="13">
        <f t="shared" si="4"/>
        <v>19.015058720845136</v>
      </c>
      <c r="K14" s="14">
        <f t="shared" si="5"/>
        <v>16.210214014642503</v>
      </c>
      <c r="L14" s="14">
        <f t="shared" si="6"/>
        <v>85.221286394038174</v>
      </c>
    </row>
    <row r="15" spans="1:243" x14ac:dyDescent="0.3">
      <c r="A15" s="3" t="s">
        <v>73</v>
      </c>
      <c r="B15" s="2" t="s">
        <v>72</v>
      </c>
      <c r="C15" s="12">
        <v>13374500</v>
      </c>
      <c r="D15" s="12">
        <v>13385947</v>
      </c>
      <c r="E15" s="12">
        <v>3219655</v>
      </c>
      <c r="F15" s="12">
        <v>2854953.12</v>
      </c>
      <c r="G15" s="13">
        <f t="shared" si="1"/>
        <v>10519546.879999999</v>
      </c>
      <c r="H15" s="13">
        <f t="shared" si="2"/>
        <v>10530993.879999999</v>
      </c>
      <c r="I15" s="13">
        <f t="shared" si="3"/>
        <v>364701.87999999989</v>
      </c>
      <c r="J15" s="13">
        <f t="shared" si="4"/>
        <v>21.346241878201056</v>
      </c>
      <c r="K15" s="14">
        <f t="shared" si="5"/>
        <v>21.327987627621713</v>
      </c>
      <c r="L15" s="14">
        <f t="shared" si="6"/>
        <v>88.672641012779323</v>
      </c>
    </row>
    <row r="16" spans="1:243" ht="56.25" x14ac:dyDescent="0.3">
      <c r="A16" s="3" t="s">
        <v>103</v>
      </c>
      <c r="B16" s="2" t="s">
        <v>104</v>
      </c>
      <c r="C16" s="12">
        <v>38783600</v>
      </c>
      <c r="D16" s="12">
        <v>48347275</v>
      </c>
      <c r="E16" s="12">
        <v>8588200</v>
      </c>
      <c r="F16" s="12">
        <v>7148404.3700000001</v>
      </c>
      <c r="G16" s="13">
        <f t="shared" si="1"/>
        <v>31635195.629999999</v>
      </c>
      <c r="H16" s="13">
        <f t="shared" si="2"/>
        <v>41198870.630000003</v>
      </c>
      <c r="I16" s="13">
        <f t="shared" si="3"/>
        <v>1439795.63</v>
      </c>
      <c r="J16" s="13">
        <f t="shared" si="4"/>
        <v>18.431513242710835</v>
      </c>
      <c r="K16" s="14">
        <f t="shared" si="5"/>
        <v>14.785537282090875</v>
      </c>
      <c r="L16" s="14">
        <f t="shared" si="6"/>
        <v>83.23518746652384</v>
      </c>
    </row>
    <row r="17" spans="1:12" ht="56.25" x14ac:dyDescent="0.3">
      <c r="A17" s="3" t="s">
        <v>71</v>
      </c>
      <c r="B17" s="2" t="s">
        <v>70</v>
      </c>
      <c r="C17" s="12">
        <v>3180000</v>
      </c>
      <c r="D17" s="12">
        <v>3180000</v>
      </c>
      <c r="E17" s="12">
        <v>539497</v>
      </c>
      <c r="F17" s="12">
        <v>519214.72</v>
      </c>
      <c r="G17" s="13">
        <f t="shared" si="1"/>
        <v>2660785.2800000003</v>
      </c>
      <c r="H17" s="13">
        <f t="shared" si="2"/>
        <v>2660785.2800000003</v>
      </c>
      <c r="I17" s="13">
        <f t="shared" si="3"/>
        <v>20282.280000000028</v>
      </c>
      <c r="J17" s="13">
        <f t="shared" si="4"/>
        <v>16.327506918238992</v>
      </c>
      <c r="K17" s="14">
        <f t="shared" si="5"/>
        <v>16.327506918238992</v>
      </c>
      <c r="L17" s="14">
        <f t="shared" si="6"/>
        <v>96.240520336535695</v>
      </c>
    </row>
    <row r="18" spans="1:12" x14ac:dyDescent="0.3">
      <c r="A18" s="3" t="s">
        <v>69</v>
      </c>
      <c r="B18" s="2" t="s">
        <v>68</v>
      </c>
      <c r="C18" s="12">
        <f>SUM(C19:C23)</f>
        <v>1225402986</v>
      </c>
      <c r="D18" s="12">
        <f>SUM(D19:D23)</f>
        <v>1390662647</v>
      </c>
      <c r="E18" s="12">
        <f>SUM(E19:E23)</f>
        <v>170838553</v>
      </c>
      <c r="F18" s="12">
        <f>SUM(F19:F23)</f>
        <v>166463499.91000003</v>
      </c>
      <c r="G18" s="13">
        <f t="shared" si="1"/>
        <v>1058939486.0899999</v>
      </c>
      <c r="H18" s="13">
        <f t="shared" si="2"/>
        <v>1224199147.0899999</v>
      </c>
      <c r="I18" s="13">
        <f t="shared" si="3"/>
        <v>4375053.0899999738</v>
      </c>
      <c r="J18" s="13">
        <f t="shared" si="4"/>
        <v>13.584388304240678</v>
      </c>
      <c r="K18" s="14">
        <f t="shared" si="5"/>
        <v>11.970084928152962</v>
      </c>
      <c r="L18" s="14">
        <f t="shared" si="6"/>
        <v>97.439071560153067</v>
      </c>
    </row>
    <row r="19" spans="1:12" x14ac:dyDescent="0.3">
      <c r="A19" s="3" t="s">
        <v>67</v>
      </c>
      <c r="B19" s="2" t="s">
        <v>66</v>
      </c>
      <c r="C19" s="12">
        <v>5339900</v>
      </c>
      <c r="D19" s="12">
        <v>5339900</v>
      </c>
      <c r="E19" s="12">
        <v>495294</v>
      </c>
      <c r="F19" s="12">
        <v>495292.39</v>
      </c>
      <c r="G19" s="13">
        <f t="shared" si="1"/>
        <v>4844607.6100000003</v>
      </c>
      <c r="H19" s="13">
        <f t="shared" si="2"/>
        <v>4844607.6100000003</v>
      </c>
      <c r="I19" s="13">
        <f t="shared" si="3"/>
        <v>1.6099999999860302</v>
      </c>
      <c r="J19" s="13">
        <f t="shared" si="4"/>
        <v>9.2753120844959653</v>
      </c>
      <c r="K19" s="14">
        <f t="shared" si="5"/>
        <v>9.2753120844959653</v>
      </c>
      <c r="L19" s="14">
        <f t="shared" si="6"/>
        <v>99.999674940540373</v>
      </c>
    </row>
    <row r="20" spans="1:12" x14ac:dyDescent="0.3">
      <c r="A20" s="3" t="s">
        <v>65</v>
      </c>
      <c r="B20" s="2" t="s">
        <v>64</v>
      </c>
      <c r="C20" s="12">
        <v>34855700</v>
      </c>
      <c r="D20" s="12">
        <v>34855700</v>
      </c>
      <c r="E20" s="12">
        <v>4571634</v>
      </c>
      <c r="F20" s="12">
        <v>4353216.21</v>
      </c>
      <c r="G20" s="13">
        <f t="shared" si="1"/>
        <v>30502483.789999999</v>
      </c>
      <c r="H20" s="13">
        <f t="shared" si="2"/>
        <v>30502483.789999999</v>
      </c>
      <c r="I20" s="13">
        <f t="shared" si="3"/>
        <v>218417.79000000004</v>
      </c>
      <c r="J20" s="13">
        <f t="shared" si="4"/>
        <v>12.489252001824665</v>
      </c>
      <c r="K20" s="14">
        <f t="shared" si="5"/>
        <v>12.489252001824665</v>
      </c>
      <c r="L20" s="14">
        <f t="shared" si="6"/>
        <v>95.222325540496016</v>
      </c>
    </row>
    <row r="21" spans="1:12" x14ac:dyDescent="0.3">
      <c r="A21" s="3" t="s">
        <v>63</v>
      </c>
      <c r="B21" s="2" t="s">
        <v>62</v>
      </c>
      <c r="C21" s="12">
        <v>457365300</v>
      </c>
      <c r="D21" s="12">
        <v>457365300</v>
      </c>
      <c r="E21" s="12">
        <v>72376928</v>
      </c>
      <c r="F21" s="12">
        <v>72376927.829999998</v>
      </c>
      <c r="G21" s="13">
        <f>C21-F21</f>
        <v>384988372.17000002</v>
      </c>
      <c r="H21" s="13">
        <f>D21-F21</f>
        <v>384988372.17000002</v>
      </c>
      <c r="I21" s="13">
        <f t="shared" si="3"/>
        <v>0.17000000178813934</v>
      </c>
      <c r="J21" s="13">
        <f t="shared" si="4"/>
        <v>15.824752737035364</v>
      </c>
      <c r="K21" s="14">
        <f t="shared" si="5"/>
        <v>15.824752737035364</v>
      </c>
      <c r="L21" s="14">
        <f t="shared" si="6"/>
        <v>99.999999765118517</v>
      </c>
    </row>
    <row r="22" spans="1:12" x14ac:dyDescent="0.3">
      <c r="A22" s="3" t="s">
        <v>61</v>
      </c>
      <c r="B22" s="2" t="s">
        <v>60</v>
      </c>
      <c r="C22" s="12">
        <v>642569986</v>
      </c>
      <c r="D22" s="12">
        <v>807139647</v>
      </c>
      <c r="E22" s="12">
        <v>78166083</v>
      </c>
      <c r="F22" s="12">
        <v>78131025.370000005</v>
      </c>
      <c r="G22" s="13">
        <f t="shared" si="1"/>
        <v>564438960.63</v>
      </c>
      <c r="H22" s="13">
        <f t="shared" si="2"/>
        <v>729008621.63</v>
      </c>
      <c r="I22" s="13">
        <f t="shared" si="3"/>
        <v>35057.629999995232</v>
      </c>
      <c r="J22" s="13">
        <f t="shared" si="4"/>
        <v>12.159146407750207</v>
      </c>
      <c r="K22" s="14">
        <f t="shared" si="5"/>
        <v>9.6799885447827592</v>
      </c>
      <c r="L22" s="14">
        <f t="shared" si="6"/>
        <v>99.955149818624022</v>
      </c>
    </row>
    <row r="23" spans="1:12" ht="37.5" x14ac:dyDescent="0.3">
      <c r="A23" s="3" t="s">
        <v>59</v>
      </c>
      <c r="B23" s="2" t="s">
        <v>58</v>
      </c>
      <c r="C23" s="12">
        <v>85272100</v>
      </c>
      <c r="D23" s="12">
        <v>85962100</v>
      </c>
      <c r="E23" s="12">
        <v>15228614</v>
      </c>
      <c r="F23" s="12">
        <v>11107038.109999999</v>
      </c>
      <c r="G23" s="13">
        <f t="shared" si="1"/>
        <v>74165061.890000001</v>
      </c>
      <c r="H23" s="13">
        <f t="shared" si="2"/>
        <v>74855061.890000001</v>
      </c>
      <c r="I23" s="13">
        <f t="shared" si="3"/>
        <v>4121575.8900000006</v>
      </c>
      <c r="J23" s="13">
        <f t="shared" si="4"/>
        <v>13.025407032311859</v>
      </c>
      <c r="K23" s="14">
        <f t="shared" si="5"/>
        <v>12.920854783677923</v>
      </c>
      <c r="L23" s="14">
        <f t="shared" si="6"/>
        <v>72.935318407834089</v>
      </c>
    </row>
    <row r="24" spans="1:12" x14ac:dyDescent="0.3">
      <c r="A24" s="3" t="s">
        <v>57</v>
      </c>
      <c r="B24" s="2" t="s">
        <v>56</v>
      </c>
      <c r="C24" s="12">
        <f>SUM(C25:C28)</f>
        <v>1952632194</v>
      </c>
      <c r="D24" s="12">
        <f t="shared" ref="D24:F24" si="8">SUM(D25:D28)</f>
        <v>2717404859.1099997</v>
      </c>
      <c r="E24" s="12">
        <f t="shared" si="8"/>
        <v>321143043</v>
      </c>
      <c r="F24" s="12">
        <f t="shared" si="8"/>
        <v>151636910.71000001</v>
      </c>
      <c r="G24" s="13">
        <f t="shared" si="1"/>
        <v>1800995283.29</v>
      </c>
      <c r="H24" s="13">
        <f t="shared" si="2"/>
        <v>2565767948.3999996</v>
      </c>
      <c r="I24" s="13">
        <f t="shared" si="3"/>
        <v>169506132.28999999</v>
      </c>
      <c r="J24" s="13">
        <f t="shared" si="4"/>
        <v>7.7657692614075584</v>
      </c>
      <c r="K24" s="14">
        <f t="shared" si="5"/>
        <v>5.5802104791872598</v>
      </c>
      <c r="L24" s="14">
        <f t="shared" si="6"/>
        <v>47.217871915724487</v>
      </c>
    </row>
    <row r="25" spans="1:12" x14ac:dyDescent="0.3">
      <c r="A25" s="3" t="s">
        <v>55</v>
      </c>
      <c r="B25" s="2" t="s">
        <v>54</v>
      </c>
      <c r="C25" s="12">
        <v>437234648</v>
      </c>
      <c r="D25" s="12">
        <v>573626237</v>
      </c>
      <c r="E25" s="12">
        <v>79664869</v>
      </c>
      <c r="F25" s="12">
        <v>20532010.449999999</v>
      </c>
      <c r="G25" s="13">
        <f t="shared" si="1"/>
        <v>416702637.55000001</v>
      </c>
      <c r="H25" s="13">
        <f t="shared" si="2"/>
        <v>553094226.54999995</v>
      </c>
      <c r="I25" s="13">
        <f t="shared" si="3"/>
        <v>59132858.549999997</v>
      </c>
      <c r="J25" s="13">
        <f t="shared" si="4"/>
        <v>4.6958790992245429</v>
      </c>
      <c r="K25" s="14">
        <f t="shared" si="5"/>
        <v>3.5793360076031524</v>
      </c>
      <c r="L25" s="14">
        <f t="shared" si="6"/>
        <v>25.772979617904095</v>
      </c>
    </row>
    <row r="26" spans="1:12" x14ac:dyDescent="0.3">
      <c r="A26" s="3" t="s">
        <v>53</v>
      </c>
      <c r="B26" s="2" t="s">
        <v>52</v>
      </c>
      <c r="C26" s="12">
        <v>777887426</v>
      </c>
      <c r="D26" s="12">
        <v>1167203585.1099999</v>
      </c>
      <c r="E26" s="12">
        <v>25035795</v>
      </c>
      <c r="F26" s="12">
        <v>3323507.37</v>
      </c>
      <c r="G26" s="13">
        <f t="shared" si="1"/>
        <v>774563918.63</v>
      </c>
      <c r="H26" s="13">
        <f t="shared" si="2"/>
        <v>1163880077.74</v>
      </c>
      <c r="I26" s="13">
        <f t="shared" si="3"/>
        <v>21712287.629999999</v>
      </c>
      <c r="J26" s="13">
        <f t="shared" si="4"/>
        <v>0.4272478586123849</v>
      </c>
      <c r="K26" s="14">
        <f t="shared" si="5"/>
        <v>0.28474101796789675</v>
      </c>
      <c r="L26" s="14">
        <f t="shared" si="6"/>
        <v>13.27502230306647</v>
      </c>
    </row>
    <row r="27" spans="1:12" x14ac:dyDescent="0.3">
      <c r="A27" s="3" t="s">
        <v>51</v>
      </c>
      <c r="B27" s="2" t="s">
        <v>50</v>
      </c>
      <c r="C27" s="12">
        <v>528907420</v>
      </c>
      <c r="D27" s="12">
        <v>764085829</v>
      </c>
      <c r="E27" s="12">
        <v>166233129</v>
      </c>
      <c r="F27" s="12">
        <v>90542010.739999995</v>
      </c>
      <c r="G27" s="13">
        <f t="shared" si="1"/>
        <v>438365409.25999999</v>
      </c>
      <c r="H27" s="13">
        <f t="shared" si="2"/>
        <v>673543818.25999999</v>
      </c>
      <c r="I27" s="13">
        <f t="shared" si="3"/>
        <v>75691118.260000005</v>
      </c>
      <c r="J27" s="13">
        <f t="shared" si="4"/>
        <v>17.118687943534617</v>
      </c>
      <c r="K27" s="14">
        <f t="shared" si="5"/>
        <v>11.849717309702912</v>
      </c>
      <c r="L27" s="14">
        <f t="shared" si="6"/>
        <v>54.466887126933642</v>
      </c>
    </row>
    <row r="28" spans="1:12" ht="37.5" x14ac:dyDescent="0.3">
      <c r="A28" s="3" t="s">
        <v>49</v>
      </c>
      <c r="B28" s="2" t="s">
        <v>48</v>
      </c>
      <c r="C28" s="12">
        <v>208602700</v>
      </c>
      <c r="D28" s="12">
        <v>212489208</v>
      </c>
      <c r="E28" s="12">
        <v>50209250</v>
      </c>
      <c r="F28" s="12">
        <v>37239382.149999999</v>
      </c>
      <c r="G28" s="13">
        <f t="shared" si="1"/>
        <v>171363317.84999999</v>
      </c>
      <c r="H28" s="13">
        <f t="shared" si="2"/>
        <v>175249825.84999999</v>
      </c>
      <c r="I28" s="13">
        <f t="shared" si="3"/>
        <v>12969867.850000001</v>
      </c>
      <c r="J28" s="13">
        <f t="shared" si="4"/>
        <v>17.851821740562322</v>
      </c>
      <c r="K28" s="14">
        <f t="shared" si="5"/>
        <v>17.5253051674982</v>
      </c>
      <c r="L28" s="14">
        <f t="shared" si="6"/>
        <v>74.168369672918828</v>
      </c>
    </row>
    <row r="29" spans="1:12" x14ac:dyDescent="0.3">
      <c r="A29" s="3" t="s">
        <v>47</v>
      </c>
      <c r="B29" s="2" t="s">
        <v>46</v>
      </c>
      <c r="C29" s="12">
        <f>C30</f>
        <v>206700</v>
      </c>
      <c r="D29" s="12">
        <f t="shared" ref="D29:F29" si="9">D30</f>
        <v>1571102</v>
      </c>
      <c r="E29" s="12">
        <f t="shared" si="9"/>
        <v>0</v>
      </c>
      <c r="F29" s="12">
        <f t="shared" si="9"/>
        <v>0</v>
      </c>
      <c r="G29" s="13">
        <f t="shared" si="1"/>
        <v>206700</v>
      </c>
      <c r="H29" s="13">
        <f t="shared" si="2"/>
        <v>1571102</v>
      </c>
      <c r="I29" s="13"/>
      <c r="J29" s="13">
        <f t="shared" si="4"/>
        <v>0</v>
      </c>
      <c r="K29" s="14">
        <f t="shared" si="5"/>
        <v>0</v>
      </c>
      <c r="L29" s="14"/>
    </row>
    <row r="30" spans="1:12" ht="37.5" x14ac:dyDescent="0.3">
      <c r="A30" s="3" t="s">
        <v>45</v>
      </c>
      <c r="B30" s="2" t="s">
        <v>44</v>
      </c>
      <c r="C30" s="12">
        <v>206700</v>
      </c>
      <c r="D30" s="12">
        <v>1571102</v>
      </c>
      <c r="E30" s="12">
        <v>0</v>
      </c>
      <c r="F30" s="12">
        <v>0</v>
      </c>
      <c r="G30" s="13">
        <f t="shared" si="1"/>
        <v>206700</v>
      </c>
      <c r="H30" s="13">
        <f t="shared" si="2"/>
        <v>1571102</v>
      </c>
      <c r="I30" s="13"/>
      <c r="J30" s="13">
        <f t="shared" si="4"/>
        <v>0</v>
      </c>
      <c r="K30" s="14">
        <f t="shared" si="5"/>
        <v>0</v>
      </c>
      <c r="L30" s="14"/>
    </row>
    <row r="31" spans="1:12" x14ac:dyDescent="0.3">
      <c r="A31" s="3" t="s">
        <v>43</v>
      </c>
      <c r="B31" s="2" t="s">
        <v>42</v>
      </c>
      <c r="C31" s="12">
        <f>SUM(C32:C36)</f>
        <v>7011998635</v>
      </c>
      <c r="D31" s="12">
        <f t="shared" ref="D31:F31" si="10">SUM(D32:D36)</f>
        <v>7248047718</v>
      </c>
      <c r="E31" s="12">
        <f t="shared" si="10"/>
        <v>1354695053.8499999</v>
      </c>
      <c r="F31" s="12">
        <f t="shared" si="10"/>
        <v>1158395795.23</v>
      </c>
      <c r="G31" s="13">
        <f t="shared" si="1"/>
        <v>5853602839.7700005</v>
      </c>
      <c r="H31" s="13">
        <f t="shared" si="2"/>
        <v>6089651922.7700005</v>
      </c>
      <c r="I31" s="13">
        <f t="shared" si="3"/>
        <v>196299258.61999989</v>
      </c>
      <c r="J31" s="13">
        <f t="shared" si="4"/>
        <v>16.520194248868389</v>
      </c>
      <c r="K31" s="14">
        <f t="shared" si="5"/>
        <v>15.982176722611912</v>
      </c>
      <c r="L31" s="14">
        <f t="shared" si="6"/>
        <v>85.509708767141092</v>
      </c>
    </row>
    <row r="32" spans="1:12" x14ac:dyDescent="0.3">
      <c r="A32" s="3" t="s">
        <v>41</v>
      </c>
      <c r="B32" s="2" t="s">
        <v>40</v>
      </c>
      <c r="C32" s="12">
        <v>2154484564</v>
      </c>
      <c r="D32" s="12">
        <v>2246131605</v>
      </c>
      <c r="E32" s="12">
        <v>393407096</v>
      </c>
      <c r="F32" s="12">
        <v>309158931.48000002</v>
      </c>
      <c r="G32" s="13">
        <f t="shared" si="1"/>
        <v>1845325632.52</v>
      </c>
      <c r="H32" s="13">
        <f t="shared" si="2"/>
        <v>1936972673.52</v>
      </c>
      <c r="I32" s="13">
        <f t="shared" si="3"/>
        <v>84248164.519999981</v>
      </c>
      <c r="J32" s="13">
        <f t="shared" si="4"/>
        <v>14.349554257470187</v>
      </c>
      <c r="K32" s="14">
        <f t="shared" si="5"/>
        <v>13.76406132177638</v>
      </c>
      <c r="L32" s="14">
        <f t="shared" si="6"/>
        <v>78.584991125833696</v>
      </c>
    </row>
    <row r="33" spans="1:12" x14ac:dyDescent="0.3">
      <c r="A33" s="3" t="s">
        <v>39</v>
      </c>
      <c r="B33" s="2" t="s">
        <v>38</v>
      </c>
      <c r="C33" s="12">
        <v>3815624627</v>
      </c>
      <c r="D33" s="12">
        <v>3937863987</v>
      </c>
      <c r="E33" s="12">
        <v>801628966.04999995</v>
      </c>
      <c r="F33" s="12">
        <v>715606701.66999996</v>
      </c>
      <c r="G33" s="13">
        <f t="shared" si="1"/>
        <v>3100017925.3299999</v>
      </c>
      <c r="H33" s="13">
        <f t="shared" si="2"/>
        <v>3222257285.3299999</v>
      </c>
      <c r="I33" s="13">
        <f t="shared" si="3"/>
        <v>86022264.379999995</v>
      </c>
      <c r="J33" s="13">
        <f t="shared" si="4"/>
        <v>18.754641025384071</v>
      </c>
      <c r="K33" s="14">
        <f t="shared" si="5"/>
        <v>18.172458572272166</v>
      </c>
      <c r="L33" s="14">
        <f t="shared" si="6"/>
        <v>89.269067358696901</v>
      </c>
    </row>
    <row r="34" spans="1:12" x14ac:dyDescent="0.3">
      <c r="A34" s="3" t="s">
        <v>37</v>
      </c>
      <c r="B34" s="2" t="s">
        <v>36</v>
      </c>
      <c r="C34" s="12">
        <v>675969240</v>
      </c>
      <c r="D34" s="12">
        <v>697969079</v>
      </c>
      <c r="E34" s="12">
        <v>103481559.8</v>
      </c>
      <c r="F34" s="12">
        <v>85860200.420000002</v>
      </c>
      <c r="G34" s="13">
        <f t="shared" si="1"/>
        <v>590109039.58000004</v>
      </c>
      <c r="H34" s="13">
        <f t="shared" si="2"/>
        <v>612108878.58000004</v>
      </c>
      <c r="I34" s="13">
        <f t="shared" si="3"/>
        <v>17621359.379999995</v>
      </c>
      <c r="J34" s="13">
        <f t="shared" si="4"/>
        <v>12.701791048953648</v>
      </c>
      <c r="K34" s="14">
        <f t="shared" si="5"/>
        <v>12.301433258764749</v>
      </c>
      <c r="L34" s="14">
        <f t="shared" si="6"/>
        <v>82.971498096803913</v>
      </c>
    </row>
    <row r="35" spans="1:12" x14ac:dyDescent="0.3">
      <c r="A35" s="3" t="s">
        <v>35</v>
      </c>
      <c r="B35" s="2" t="s">
        <v>34</v>
      </c>
      <c r="C35" s="12">
        <v>92048800</v>
      </c>
      <c r="D35" s="12">
        <v>92048800</v>
      </c>
      <c r="E35" s="12">
        <v>17733425</v>
      </c>
      <c r="F35" s="12">
        <v>12354721.220000001</v>
      </c>
      <c r="G35" s="13">
        <f t="shared" si="1"/>
        <v>79694078.780000001</v>
      </c>
      <c r="H35" s="13">
        <f t="shared" si="2"/>
        <v>79694078.780000001</v>
      </c>
      <c r="I35" s="13">
        <f t="shared" si="3"/>
        <v>5378703.7799999993</v>
      </c>
      <c r="J35" s="13">
        <f t="shared" si="4"/>
        <v>13.421925348293515</v>
      </c>
      <c r="K35" s="14">
        <f t="shared" si="5"/>
        <v>13.421925348293515</v>
      </c>
      <c r="L35" s="14">
        <f t="shared" si="6"/>
        <v>69.669120432178218</v>
      </c>
    </row>
    <row r="36" spans="1:12" x14ac:dyDescent="0.3">
      <c r="A36" s="3" t="s">
        <v>33</v>
      </c>
      <c r="B36" s="2" t="s">
        <v>32</v>
      </c>
      <c r="C36" s="12">
        <v>273871404</v>
      </c>
      <c r="D36" s="12">
        <v>274034247</v>
      </c>
      <c r="E36" s="12">
        <v>38444007</v>
      </c>
      <c r="F36" s="12">
        <v>35415240.439999998</v>
      </c>
      <c r="G36" s="13">
        <f t="shared" si="1"/>
        <v>238456163.56</v>
      </c>
      <c r="H36" s="13">
        <f t="shared" si="2"/>
        <v>238619006.56</v>
      </c>
      <c r="I36" s="13">
        <f t="shared" si="3"/>
        <v>3028766.5600000024</v>
      </c>
      <c r="J36" s="13">
        <f t="shared" si="4"/>
        <v>12.931339279218795</v>
      </c>
      <c r="K36" s="14">
        <f t="shared" si="5"/>
        <v>12.923654918211735</v>
      </c>
      <c r="L36" s="14">
        <f t="shared" si="6"/>
        <v>92.121615834686537</v>
      </c>
    </row>
    <row r="37" spans="1:12" x14ac:dyDescent="0.3">
      <c r="A37" s="3" t="s">
        <v>31</v>
      </c>
      <c r="B37" s="2" t="s">
        <v>30</v>
      </c>
      <c r="C37" s="12">
        <f>SUM(C38:C39)</f>
        <v>707280331</v>
      </c>
      <c r="D37" s="12">
        <f t="shared" ref="D37:F37" si="11">SUM(D38:D39)</f>
        <v>727890445</v>
      </c>
      <c r="E37" s="12">
        <f t="shared" si="11"/>
        <v>116028010.51000001</v>
      </c>
      <c r="F37" s="12">
        <f t="shared" si="11"/>
        <v>110950503.05000001</v>
      </c>
      <c r="G37" s="13">
        <f t="shared" si="1"/>
        <v>596329827.95000005</v>
      </c>
      <c r="H37" s="13">
        <f t="shared" si="2"/>
        <v>616939941.95000005</v>
      </c>
      <c r="I37" s="13">
        <f t="shared" si="3"/>
        <v>5077507.4599999934</v>
      </c>
      <c r="J37" s="13">
        <f t="shared" si="4"/>
        <v>15.686920473686977</v>
      </c>
      <c r="K37" s="14">
        <f t="shared" si="5"/>
        <v>15.242747560726672</v>
      </c>
      <c r="L37" s="14">
        <f t="shared" si="6"/>
        <v>95.623895094226071</v>
      </c>
    </row>
    <row r="38" spans="1:12" x14ac:dyDescent="0.3">
      <c r="A38" s="3" t="s">
        <v>29</v>
      </c>
      <c r="B38" s="2" t="s">
        <v>28</v>
      </c>
      <c r="C38" s="12">
        <v>664247861</v>
      </c>
      <c r="D38" s="12">
        <v>686996075</v>
      </c>
      <c r="E38" s="12">
        <v>106534395.51000001</v>
      </c>
      <c r="F38" s="12">
        <v>103165468.98</v>
      </c>
      <c r="G38" s="13">
        <f t="shared" si="1"/>
        <v>561082392.01999998</v>
      </c>
      <c r="H38" s="13">
        <f t="shared" si="2"/>
        <v>583830606.01999998</v>
      </c>
      <c r="I38" s="13">
        <f t="shared" si="3"/>
        <v>3368926.5300000012</v>
      </c>
      <c r="J38" s="13">
        <f t="shared" si="4"/>
        <v>15.531170672448729</v>
      </c>
      <c r="K38" s="14">
        <f t="shared" si="5"/>
        <v>15.016893506997112</v>
      </c>
      <c r="L38" s="14">
        <f t="shared" si="6"/>
        <v>96.837710005419069</v>
      </c>
    </row>
    <row r="39" spans="1:12" ht="37.5" x14ac:dyDescent="0.3">
      <c r="A39" s="3" t="s">
        <v>27</v>
      </c>
      <c r="B39" s="2" t="s">
        <v>26</v>
      </c>
      <c r="C39" s="12">
        <v>43032470</v>
      </c>
      <c r="D39" s="12">
        <v>40894370</v>
      </c>
      <c r="E39" s="12">
        <v>9493615</v>
      </c>
      <c r="F39" s="12">
        <v>7785034.0700000003</v>
      </c>
      <c r="G39" s="13">
        <f t="shared" si="1"/>
        <v>35247435.93</v>
      </c>
      <c r="H39" s="13">
        <f t="shared" si="2"/>
        <v>33109335.93</v>
      </c>
      <c r="I39" s="13">
        <f t="shared" si="3"/>
        <v>1708580.9299999997</v>
      </c>
      <c r="J39" s="13">
        <f t="shared" si="4"/>
        <v>18.091069534237754</v>
      </c>
      <c r="K39" s="14">
        <f t="shared" si="5"/>
        <v>19.036933617023564</v>
      </c>
      <c r="L39" s="14">
        <f t="shared" si="6"/>
        <v>82.002841594060854</v>
      </c>
    </row>
    <row r="40" spans="1:12" x14ac:dyDescent="0.3">
      <c r="A40" s="3" t="s">
        <v>25</v>
      </c>
      <c r="B40" s="2" t="s">
        <v>24</v>
      </c>
      <c r="C40" s="12">
        <f>C41</f>
        <v>7566800</v>
      </c>
      <c r="D40" s="12">
        <f t="shared" ref="D40:F40" si="12">D41</f>
        <v>7566800</v>
      </c>
      <c r="E40" s="12">
        <f t="shared" si="12"/>
        <v>0</v>
      </c>
      <c r="F40" s="12">
        <f t="shared" si="12"/>
        <v>0</v>
      </c>
      <c r="G40" s="13">
        <f t="shared" si="1"/>
        <v>7566800</v>
      </c>
      <c r="H40" s="13">
        <f t="shared" si="2"/>
        <v>7566800</v>
      </c>
      <c r="I40" s="13"/>
      <c r="J40" s="13">
        <f t="shared" si="4"/>
        <v>0</v>
      </c>
      <c r="K40" s="14">
        <f t="shared" si="5"/>
        <v>0</v>
      </c>
      <c r="L40" s="14"/>
    </row>
    <row r="41" spans="1:12" x14ac:dyDescent="0.3">
      <c r="A41" s="3" t="s">
        <v>23</v>
      </c>
      <c r="B41" s="2" t="s">
        <v>22</v>
      </c>
      <c r="C41" s="12">
        <v>7566800</v>
      </c>
      <c r="D41" s="12">
        <v>7566800</v>
      </c>
      <c r="E41" s="12">
        <v>0</v>
      </c>
      <c r="F41" s="12">
        <v>0</v>
      </c>
      <c r="G41" s="13">
        <f t="shared" si="1"/>
        <v>7566800</v>
      </c>
      <c r="H41" s="13">
        <f t="shared" si="2"/>
        <v>7566800</v>
      </c>
      <c r="I41" s="13"/>
      <c r="J41" s="13">
        <f t="shared" si="4"/>
        <v>0</v>
      </c>
      <c r="K41" s="14">
        <f t="shared" si="5"/>
        <v>0</v>
      </c>
      <c r="L41" s="14"/>
    </row>
    <row r="42" spans="1:12" x14ac:dyDescent="0.3">
      <c r="A42" s="3" t="s">
        <v>21</v>
      </c>
      <c r="B42" s="2" t="s">
        <v>20</v>
      </c>
      <c r="C42" s="12">
        <f>SUM(C43:C45)</f>
        <v>186450600</v>
      </c>
      <c r="D42" s="12">
        <f>SUM(D43:D45)</f>
        <v>186450600</v>
      </c>
      <c r="E42" s="12">
        <f>SUM(E43:E45)</f>
        <v>47875813</v>
      </c>
      <c r="F42" s="12">
        <f>SUM(F43:F45)</f>
        <v>35818656.460000001</v>
      </c>
      <c r="G42" s="13">
        <f t="shared" si="1"/>
        <v>150631943.53999999</v>
      </c>
      <c r="H42" s="13">
        <f t="shared" si="2"/>
        <v>150631943.53999999</v>
      </c>
      <c r="I42" s="13">
        <f t="shared" si="3"/>
        <v>12057156.539999999</v>
      </c>
      <c r="J42" s="13">
        <f t="shared" si="4"/>
        <v>19.210802464567024</v>
      </c>
      <c r="K42" s="14">
        <f t="shared" si="5"/>
        <v>19.210802464567024</v>
      </c>
      <c r="L42" s="14">
        <f t="shared" si="6"/>
        <v>74.81576649152673</v>
      </c>
    </row>
    <row r="43" spans="1:12" x14ac:dyDescent="0.3">
      <c r="A43" s="3" t="s">
        <v>19</v>
      </c>
      <c r="B43" s="2" t="s">
        <v>18</v>
      </c>
      <c r="C43" s="12">
        <v>27269500</v>
      </c>
      <c r="D43" s="12">
        <v>27269500</v>
      </c>
      <c r="E43" s="12">
        <v>6943500</v>
      </c>
      <c r="F43" s="12">
        <v>5844563.9100000001</v>
      </c>
      <c r="G43" s="13">
        <f t="shared" si="1"/>
        <v>21424936.09</v>
      </c>
      <c r="H43" s="13">
        <f t="shared" si="2"/>
        <v>21424936.09</v>
      </c>
      <c r="I43" s="13">
        <f t="shared" si="3"/>
        <v>1098936.0899999999</v>
      </c>
      <c r="J43" s="13">
        <f t="shared" si="4"/>
        <v>21.43260386145694</v>
      </c>
      <c r="K43" s="14">
        <f t="shared" si="5"/>
        <v>21.43260386145694</v>
      </c>
      <c r="L43" s="14">
        <f t="shared" si="6"/>
        <v>84.17316785482825</v>
      </c>
    </row>
    <row r="44" spans="1:12" x14ac:dyDescent="0.3">
      <c r="A44" s="3" t="s">
        <v>17</v>
      </c>
      <c r="B44" s="2" t="s">
        <v>16</v>
      </c>
      <c r="C44" s="12">
        <v>86693100</v>
      </c>
      <c r="D44" s="12">
        <v>86693100</v>
      </c>
      <c r="E44" s="12">
        <v>22280000</v>
      </c>
      <c r="F44" s="12">
        <v>14480000</v>
      </c>
      <c r="G44" s="13">
        <f t="shared" si="1"/>
        <v>72213100</v>
      </c>
      <c r="H44" s="13">
        <f t="shared" si="2"/>
        <v>72213100</v>
      </c>
      <c r="I44" s="13">
        <f t="shared" si="3"/>
        <v>7800000</v>
      </c>
      <c r="J44" s="13">
        <f t="shared" si="4"/>
        <v>16.702598015297642</v>
      </c>
      <c r="K44" s="14">
        <f t="shared" si="5"/>
        <v>16.702598015297642</v>
      </c>
      <c r="L44" s="14">
        <f t="shared" si="6"/>
        <v>64.991023339317778</v>
      </c>
    </row>
    <row r="45" spans="1:12" x14ac:dyDescent="0.3">
      <c r="A45" s="3" t="s">
        <v>15</v>
      </c>
      <c r="B45" s="2" t="s">
        <v>14</v>
      </c>
      <c r="C45" s="12">
        <v>72488000</v>
      </c>
      <c r="D45" s="12">
        <v>72488000</v>
      </c>
      <c r="E45" s="12">
        <v>18652313</v>
      </c>
      <c r="F45" s="12">
        <v>15494092.550000001</v>
      </c>
      <c r="G45" s="13">
        <f t="shared" si="1"/>
        <v>56993907.450000003</v>
      </c>
      <c r="H45" s="13">
        <f t="shared" si="2"/>
        <v>56993907.450000003</v>
      </c>
      <c r="I45" s="13">
        <f t="shared" si="3"/>
        <v>3158220.4499999993</v>
      </c>
      <c r="J45" s="13">
        <f t="shared" si="4"/>
        <v>21.374700019313543</v>
      </c>
      <c r="K45" s="14">
        <f t="shared" si="5"/>
        <v>21.374700019313543</v>
      </c>
      <c r="L45" s="14">
        <f t="shared" si="6"/>
        <v>83.067942029495228</v>
      </c>
    </row>
    <row r="46" spans="1:12" x14ac:dyDescent="0.3">
      <c r="A46" s="3" t="s">
        <v>13</v>
      </c>
      <c r="B46" s="2" t="s">
        <v>12</v>
      </c>
      <c r="C46" s="12">
        <f>SUM(C47:C50)</f>
        <v>2550564317</v>
      </c>
      <c r="D46" s="12">
        <f t="shared" ref="D46:F46" si="13">SUM(D47:D50)</f>
        <v>2599676944</v>
      </c>
      <c r="E46" s="12">
        <f t="shared" si="13"/>
        <v>214395432.5</v>
      </c>
      <c r="F46" s="12">
        <f t="shared" si="13"/>
        <v>184494006.37</v>
      </c>
      <c r="G46" s="13">
        <f t="shared" si="1"/>
        <v>2366070310.6300001</v>
      </c>
      <c r="H46" s="13">
        <f t="shared" si="2"/>
        <v>2415182937.6300001</v>
      </c>
      <c r="I46" s="13">
        <f t="shared" si="3"/>
        <v>29901426.129999995</v>
      </c>
      <c r="J46" s="13">
        <f t="shared" si="4"/>
        <v>7.2334583033375051</v>
      </c>
      <c r="K46" s="14">
        <f t="shared" si="5"/>
        <v>7.0968051163360251</v>
      </c>
      <c r="L46" s="14">
        <f t="shared" si="6"/>
        <v>86.053142186226381</v>
      </c>
    </row>
    <row r="47" spans="1:12" x14ac:dyDescent="0.3">
      <c r="A47" s="3" t="s">
        <v>11</v>
      </c>
      <c r="B47" s="2" t="s">
        <v>10</v>
      </c>
      <c r="C47" s="12">
        <v>276571032</v>
      </c>
      <c r="D47" s="12">
        <v>283247401</v>
      </c>
      <c r="E47" s="12">
        <v>65828530</v>
      </c>
      <c r="F47" s="12">
        <v>56307509.350000001</v>
      </c>
      <c r="G47" s="13">
        <f t="shared" si="1"/>
        <v>220263522.65000001</v>
      </c>
      <c r="H47" s="13">
        <f t="shared" si="2"/>
        <v>226939891.65000001</v>
      </c>
      <c r="I47" s="13">
        <f t="shared" si="3"/>
        <v>9521020.6499999985</v>
      </c>
      <c r="J47" s="13">
        <f t="shared" si="4"/>
        <v>20.359149308883513</v>
      </c>
      <c r="K47" s="14">
        <f t="shared" si="5"/>
        <v>19.879267788939043</v>
      </c>
      <c r="L47" s="14">
        <f t="shared" si="6"/>
        <v>85.536634875486357</v>
      </c>
    </row>
    <row r="48" spans="1:12" x14ac:dyDescent="0.3">
      <c r="A48" s="3" t="s">
        <v>9</v>
      </c>
      <c r="B48" s="2" t="s">
        <v>8</v>
      </c>
      <c r="C48" s="12">
        <v>1599081400</v>
      </c>
      <c r="D48" s="12">
        <v>1636027519</v>
      </c>
      <c r="E48" s="12">
        <v>3161310</v>
      </c>
      <c r="F48" s="12">
        <v>1677340.94</v>
      </c>
      <c r="G48" s="13">
        <f t="shared" si="1"/>
        <v>1597404059.0599999</v>
      </c>
      <c r="H48" s="13">
        <f t="shared" si="2"/>
        <v>1634350178.0599999</v>
      </c>
      <c r="I48" s="13">
        <f t="shared" si="3"/>
        <v>1483969.06</v>
      </c>
      <c r="J48" s="13">
        <f t="shared" si="4"/>
        <v>0.1048940310355683</v>
      </c>
      <c r="K48" s="14">
        <f t="shared" si="5"/>
        <v>0.10252522775565855</v>
      </c>
      <c r="L48" s="14">
        <f t="shared" si="6"/>
        <v>53.058413758853128</v>
      </c>
    </row>
    <row r="49" spans="1:12" x14ac:dyDescent="0.3">
      <c r="A49" s="3" t="s">
        <v>105</v>
      </c>
      <c r="B49" s="2" t="s">
        <v>106</v>
      </c>
      <c r="C49" s="12">
        <v>646000885</v>
      </c>
      <c r="D49" s="12">
        <v>651491024</v>
      </c>
      <c r="E49" s="12">
        <v>138832978</v>
      </c>
      <c r="F49" s="12">
        <v>124012410.45</v>
      </c>
      <c r="G49" s="13"/>
      <c r="H49" s="13"/>
      <c r="I49" s="13"/>
      <c r="J49" s="13"/>
      <c r="K49" s="14"/>
      <c r="L49" s="14"/>
    </row>
    <row r="50" spans="1:12" ht="37.5" x14ac:dyDescent="0.3">
      <c r="A50" s="3" t="s">
        <v>7</v>
      </c>
      <c r="B50" s="2" t="s">
        <v>6</v>
      </c>
      <c r="C50" s="12">
        <v>28911000</v>
      </c>
      <c r="D50" s="12">
        <v>28911000</v>
      </c>
      <c r="E50" s="12">
        <v>6572614.5</v>
      </c>
      <c r="F50" s="12">
        <v>2496745.63</v>
      </c>
      <c r="G50" s="13">
        <f t="shared" si="1"/>
        <v>26414254.370000001</v>
      </c>
      <c r="H50" s="13">
        <f t="shared" si="2"/>
        <v>26414254.370000001</v>
      </c>
      <c r="I50" s="13">
        <f t="shared" si="3"/>
        <v>4075868.87</v>
      </c>
      <c r="J50" s="13">
        <f t="shared" si="4"/>
        <v>8.6359711874373062</v>
      </c>
      <c r="K50" s="14">
        <f t="shared" si="5"/>
        <v>8.6359711874373062</v>
      </c>
      <c r="L50" s="14">
        <f t="shared" si="6"/>
        <v>37.987099806325169</v>
      </c>
    </row>
    <row r="51" spans="1:12" x14ac:dyDescent="0.3">
      <c r="A51" s="3" t="s">
        <v>5</v>
      </c>
      <c r="B51" s="2" t="s">
        <v>4</v>
      </c>
      <c r="C51" s="12">
        <f>SUM(C52:C53)</f>
        <v>59772200</v>
      </c>
      <c r="D51" s="12">
        <f t="shared" ref="D51:F51" si="14">SUM(D52:D53)</f>
        <v>60072200</v>
      </c>
      <c r="E51" s="12">
        <f t="shared" si="14"/>
        <v>11358870</v>
      </c>
      <c r="F51" s="12">
        <f t="shared" si="14"/>
        <v>10566381.129999999</v>
      </c>
      <c r="G51" s="13">
        <f t="shared" si="1"/>
        <v>49205818.870000005</v>
      </c>
      <c r="H51" s="13">
        <f t="shared" si="2"/>
        <v>49505818.870000005</v>
      </c>
      <c r="I51" s="13">
        <f t="shared" si="3"/>
        <v>792488.87000000104</v>
      </c>
      <c r="J51" s="13">
        <f t="shared" si="4"/>
        <v>17.677751747467884</v>
      </c>
      <c r="K51" s="14">
        <f t="shared" si="5"/>
        <v>17.589469222036147</v>
      </c>
      <c r="L51" s="14">
        <f t="shared" si="6"/>
        <v>93.023171583088811</v>
      </c>
    </row>
    <row r="52" spans="1:12" x14ac:dyDescent="0.3">
      <c r="A52" s="3" t="s">
        <v>3</v>
      </c>
      <c r="B52" s="2" t="s">
        <v>2</v>
      </c>
      <c r="C52" s="12">
        <v>35817700</v>
      </c>
      <c r="D52" s="12">
        <v>36117700</v>
      </c>
      <c r="E52" s="12">
        <v>6674070</v>
      </c>
      <c r="F52" s="12">
        <v>5936056.9299999997</v>
      </c>
      <c r="G52" s="13">
        <f t="shared" si="1"/>
        <v>29881643.07</v>
      </c>
      <c r="H52" s="13">
        <f t="shared" si="2"/>
        <v>30181643.07</v>
      </c>
      <c r="I52" s="13">
        <f t="shared" si="3"/>
        <v>738013.0700000003</v>
      </c>
      <c r="J52" s="13">
        <f t="shared" si="4"/>
        <v>16.57297071001209</v>
      </c>
      <c r="K52" s="14">
        <f t="shared" si="5"/>
        <v>16.43531268602375</v>
      </c>
      <c r="L52" s="14">
        <f t="shared" si="6"/>
        <v>88.94208376597787</v>
      </c>
    </row>
    <row r="53" spans="1:12" x14ac:dyDescent="0.3">
      <c r="A53" s="3" t="s">
        <v>1</v>
      </c>
      <c r="B53" s="2" t="s">
        <v>0</v>
      </c>
      <c r="C53" s="12">
        <v>23954500</v>
      </c>
      <c r="D53" s="12">
        <v>23954500</v>
      </c>
      <c r="E53" s="12">
        <v>4684800</v>
      </c>
      <c r="F53" s="12">
        <v>4630324.2</v>
      </c>
      <c r="G53" s="13">
        <f t="shared" si="1"/>
        <v>19324175.800000001</v>
      </c>
      <c r="H53" s="13">
        <f t="shared" si="2"/>
        <v>19324175.800000001</v>
      </c>
      <c r="I53" s="13">
        <f t="shared" si="3"/>
        <v>54475.799999999814</v>
      </c>
      <c r="J53" s="13">
        <f t="shared" si="4"/>
        <v>19.329663320044251</v>
      </c>
      <c r="K53" s="14">
        <f t="shared" si="5"/>
        <v>19.329663320044251</v>
      </c>
      <c r="L53" s="14">
        <f t="shared" si="6"/>
        <v>98.837179815573776</v>
      </c>
    </row>
    <row r="54" spans="1:12" hidden="1" outlineLevel="1" x14ac:dyDescent="0.3"/>
    <row r="55" spans="1:12" collapsed="1" x14ac:dyDescent="0.3"/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2025-04-11T06:03:33Z</dcterms:modified>
</cp:coreProperties>
</file>