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Проект бюджета 2025-2027 05.12\приложения к заключению\"/>
    </mc:Choice>
  </mc:AlternateContent>
  <bookViews>
    <workbookView xWindow="480" yWindow="540" windowWidth="19320" windowHeight="12165"/>
  </bookViews>
  <sheets>
    <sheet name="приложение № 2" sheetId="2" r:id="rId1"/>
  </sheets>
  <definedNames>
    <definedName name="_xlnm._FilterDatabase" localSheetId="0" hidden="1">'приложение № 2'!$A$8:$M$75</definedName>
    <definedName name="_xlnm.Print_Titles" localSheetId="0">'приложение № 2'!$6:$8</definedName>
    <definedName name="_xlnm.Print_Area" localSheetId="0">'приложение № 2'!$A$1:$M$75</definedName>
  </definedNames>
  <calcPr calcId="152511"/>
</workbook>
</file>

<file path=xl/calcChain.xml><?xml version="1.0" encoding="utf-8"?>
<calcChain xmlns="http://schemas.openxmlformats.org/spreadsheetml/2006/main">
  <c r="M73" i="2" l="1"/>
  <c r="J69" i="2"/>
  <c r="K69" i="2"/>
  <c r="L69" i="2"/>
  <c r="M69" i="2"/>
  <c r="J70" i="2"/>
  <c r="K70" i="2"/>
  <c r="L70" i="2"/>
  <c r="M68" i="2"/>
  <c r="K68" i="2"/>
  <c r="J65" i="2"/>
  <c r="J30" i="2"/>
  <c r="K30" i="2"/>
  <c r="L30" i="2"/>
  <c r="M30" i="2"/>
  <c r="J31" i="2"/>
  <c r="L31" i="2"/>
  <c r="M31" i="2"/>
  <c r="J32" i="2"/>
  <c r="L32" i="2"/>
  <c r="M32" i="2"/>
  <c r="J33" i="2"/>
  <c r="K33" i="2"/>
  <c r="L33" i="2"/>
  <c r="M33" i="2"/>
  <c r="J34" i="2"/>
  <c r="K34" i="2"/>
  <c r="L34" i="2"/>
  <c r="M34" i="2"/>
  <c r="J35" i="2"/>
  <c r="K35" i="2"/>
  <c r="L35" i="2"/>
  <c r="M35" i="2"/>
  <c r="J36" i="2"/>
  <c r="L36" i="2"/>
  <c r="M36" i="2"/>
  <c r="J37" i="2"/>
  <c r="K37" i="2"/>
  <c r="L37" i="2"/>
  <c r="M37" i="2"/>
  <c r="J38" i="2"/>
  <c r="L38" i="2"/>
  <c r="M38" i="2"/>
  <c r="J39" i="2"/>
  <c r="K39" i="2"/>
  <c r="L39" i="2"/>
  <c r="M39" i="2"/>
  <c r="J40" i="2"/>
  <c r="L40" i="2"/>
  <c r="M40" i="2"/>
  <c r="J41" i="2"/>
  <c r="K41" i="2"/>
  <c r="L41" i="2"/>
  <c r="M41" i="2"/>
  <c r="J42" i="2"/>
  <c r="K42" i="2"/>
  <c r="L42" i="2"/>
  <c r="M42" i="2"/>
  <c r="J43" i="2"/>
  <c r="K43" i="2"/>
  <c r="L43" i="2"/>
  <c r="M43" i="2"/>
  <c r="J44" i="2"/>
  <c r="K44" i="2"/>
  <c r="L44" i="2"/>
  <c r="M44" i="2"/>
  <c r="J45" i="2"/>
  <c r="K45" i="2"/>
  <c r="L45" i="2"/>
  <c r="M45" i="2"/>
  <c r="J46" i="2"/>
  <c r="K46" i="2"/>
  <c r="L46" i="2"/>
  <c r="M46" i="2"/>
  <c r="J47" i="2"/>
  <c r="K47" i="2"/>
  <c r="L47" i="2"/>
  <c r="M47" i="2"/>
  <c r="J48" i="2"/>
  <c r="K48" i="2"/>
  <c r="L48" i="2"/>
  <c r="M48" i="2"/>
  <c r="J49" i="2"/>
  <c r="K49" i="2"/>
  <c r="L49" i="2"/>
  <c r="M49" i="2"/>
  <c r="J50" i="2"/>
  <c r="K50" i="2"/>
  <c r="L50" i="2"/>
  <c r="M50" i="2"/>
  <c r="J51" i="2"/>
  <c r="L51" i="2"/>
  <c r="M51" i="2"/>
  <c r="J52" i="2"/>
  <c r="K52" i="2"/>
  <c r="L52" i="2"/>
  <c r="M52" i="2"/>
  <c r="J53" i="2"/>
  <c r="K53" i="2"/>
  <c r="L53" i="2"/>
  <c r="M53" i="2"/>
  <c r="J54" i="2"/>
  <c r="K54" i="2"/>
  <c r="L54" i="2"/>
  <c r="M54" i="2"/>
  <c r="J55" i="2"/>
  <c r="K55" i="2"/>
  <c r="L55" i="2"/>
  <c r="J56" i="2"/>
  <c r="L56" i="2"/>
  <c r="M56" i="2"/>
  <c r="J57" i="2"/>
  <c r="L57" i="2"/>
  <c r="M57" i="2"/>
  <c r="J58" i="2"/>
  <c r="L58" i="2"/>
  <c r="M58" i="2"/>
  <c r="J59" i="2"/>
  <c r="K59" i="2"/>
  <c r="L59" i="2"/>
  <c r="M59" i="2"/>
  <c r="J60" i="2"/>
  <c r="K60" i="2"/>
  <c r="L60" i="2"/>
  <c r="J61" i="2"/>
  <c r="K61" i="2"/>
  <c r="L61" i="2"/>
  <c r="J62" i="2"/>
  <c r="L62" i="2"/>
  <c r="J63" i="2"/>
  <c r="K63" i="2"/>
  <c r="L63" i="2"/>
  <c r="J64" i="2"/>
  <c r="K64" i="2"/>
  <c r="L64" i="2"/>
  <c r="K65" i="2"/>
  <c r="L65" i="2"/>
  <c r="K29" i="2"/>
  <c r="J12" i="2"/>
  <c r="K12" i="2"/>
  <c r="L12" i="2"/>
  <c r="M12" i="2"/>
  <c r="J13" i="2"/>
  <c r="K13" i="2"/>
  <c r="L13" i="2"/>
  <c r="M13" i="2"/>
  <c r="J14" i="2"/>
  <c r="K14" i="2"/>
  <c r="L14" i="2"/>
  <c r="M14" i="2"/>
  <c r="J15" i="2"/>
  <c r="K15" i="2"/>
  <c r="L15" i="2"/>
  <c r="M15" i="2"/>
  <c r="J16" i="2"/>
  <c r="K16" i="2"/>
  <c r="L16" i="2"/>
  <c r="M16" i="2"/>
  <c r="J17" i="2"/>
  <c r="K17" i="2"/>
  <c r="L17" i="2"/>
  <c r="M17" i="2"/>
  <c r="J18" i="2"/>
  <c r="K18" i="2"/>
  <c r="L18" i="2"/>
  <c r="M18" i="2"/>
  <c r="J19" i="2"/>
  <c r="K19" i="2"/>
  <c r="L19" i="2"/>
  <c r="M19" i="2"/>
  <c r="J20" i="2"/>
  <c r="K20" i="2"/>
  <c r="L20" i="2"/>
  <c r="M20" i="2"/>
  <c r="J21" i="2"/>
  <c r="K21" i="2"/>
  <c r="L21" i="2"/>
  <c r="M21" i="2"/>
  <c r="J22" i="2"/>
  <c r="K22" i="2"/>
  <c r="L22" i="2"/>
  <c r="M22" i="2"/>
  <c r="J23" i="2"/>
  <c r="K23" i="2"/>
  <c r="L23" i="2"/>
  <c r="M23" i="2"/>
  <c r="J24" i="2"/>
  <c r="K24" i="2"/>
  <c r="L24" i="2"/>
  <c r="M24" i="2"/>
  <c r="J25" i="2"/>
  <c r="L25" i="2"/>
  <c r="M25" i="2"/>
  <c r="J26" i="2"/>
  <c r="K26" i="2"/>
  <c r="L26" i="2"/>
  <c r="M26" i="2"/>
  <c r="J11" i="2"/>
  <c r="K11" i="2"/>
  <c r="L11" i="2"/>
  <c r="M11" i="2"/>
  <c r="M10" i="2"/>
  <c r="K10" i="2"/>
  <c r="J10" i="2"/>
  <c r="H73" i="2"/>
  <c r="H69" i="2"/>
  <c r="H70" i="2"/>
  <c r="H68" i="2"/>
  <c r="H30" i="2"/>
  <c r="H31" i="2"/>
  <c r="H33" i="2"/>
  <c r="H34" i="2"/>
  <c r="H35" i="2"/>
  <c r="H36" i="2"/>
  <c r="H37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9" i="2"/>
  <c r="H60" i="2"/>
  <c r="H61" i="2"/>
  <c r="H62" i="2"/>
  <c r="H63" i="2"/>
  <c r="H64" i="2"/>
  <c r="H65" i="2"/>
  <c r="H29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10" i="2"/>
  <c r="E73" i="2"/>
  <c r="E69" i="2"/>
  <c r="E68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6" i="2"/>
  <c r="E57" i="2"/>
  <c r="E58" i="2"/>
  <c r="E59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10" i="2"/>
  <c r="L73" i="2" l="1"/>
  <c r="J73" i="2"/>
  <c r="L68" i="2"/>
  <c r="J68" i="2"/>
  <c r="J29" i="2"/>
  <c r="G73" i="2"/>
  <c r="G69" i="2"/>
  <c r="G70" i="2"/>
  <c r="G68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29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D73" i="2"/>
  <c r="D69" i="2"/>
  <c r="D70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10" i="2"/>
  <c r="I71" i="2" l="1"/>
  <c r="F71" i="2"/>
  <c r="C71" i="2"/>
  <c r="B71" i="2"/>
  <c r="I66" i="2"/>
  <c r="F66" i="2"/>
  <c r="C66" i="2"/>
  <c r="B66" i="2"/>
  <c r="J66" i="2" l="1"/>
  <c r="K66" i="2"/>
  <c r="L66" i="2"/>
  <c r="M66" i="2"/>
  <c r="L71" i="2"/>
  <c r="J71" i="2"/>
  <c r="K71" i="2"/>
  <c r="M71" i="2"/>
  <c r="H66" i="2"/>
  <c r="H71" i="2"/>
  <c r="E71" i="2"/>
  <c r="E66" i="2"/>
  <c r="B74" i="2"/>
  <c r="B27" i="2"/>
  <c r="B75" i="2" l="1"/>
  <c r="G66" i="2" l="1"/>
  <c r="D66" i="2"/>
  <c r="I74" i="2" l="1"/>
  <c r="M74" i="2" l="1"/>
  <c r="L74" i="2"/>
  <c r="F74" i="2"/>
  <c r="J74" i="2" s="1"/>
  <c r="C74" i="2"/>
  <c r="E74" i="2" s="1"/>
  <c r="H74" i="2" l="1"/>
  <c r="D74" i="2"/>
  <c r="G74" i="2"/>
  <c r="G10" i="2"/>
  <c r="L10" i="2"/>
  <c r="D29" i="2" l="1"/>
  <c r="L29" i="2"/>
  <c r="D71" i="2" l="1"/>
  <c r="G71" i="2"/>
  <c r="D68" i="2"/>
  <c r="I27" i="2" l="1"/>
  <c r="I75" i="2" l="1"/>
  <c r="L27" i="2"/>
  <c r="K27" i="2"/>
  <c r="M27" i="2"/>
  <c r="F27" i="2"/>
  <c r="J27" i="2" s="1"/>
  <c r="C27" i="2"/>
  <c r="L75" i="2" l="1"/>
  <c r="M75" i="2"/>
  <c r="F75" i="2"/>
  <c r="J75" i="2" s="1"/>
  <c r="H27" i="2"/>
  <c r="C75" i="2"/>
  <c r="E75" i="2" s="1"/>
  <c r="E27" i="2"/>
  <c r="G27" i="2"/>
  <c r="G75" i="2" s="1"/>
  <c r="D27" i="2"/>
  <c r="D75" i="2" s="1"/>
  <c r="K75" i="2" l="1"/>
  <c r="H75" i="2"/>
</calcChain>
</file>

<file path=xl/sharedStrings.xml><?xml version="1.0" encoding="utf-8"?>
<sst xmlns="http://schemas.openxmlformats.org/spreadsheetml/2006/main" count="86" uniqueCount="80">
  <si>
    <t>Наименование</t>
  </si>
  <si>
    <t>Субвенции</t>
  </si>
  <si>
    <t>Приложение № 2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</si>
  <si>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</si>
  <si>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</si>
  <si>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сумма</t>
  </si>
  <si>
    <t>%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</si>
  <si>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</si>
  <si>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</si>
  <si>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</si>
  <si>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</si>
  <si>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</si>
  <si>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</si>
  <si>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</si>
  <si>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</si>
  <si>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</si>
  <si>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</si>
  <si>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</si>
  <si>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</si>
  <si>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</si>
  <si>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</si>
  <si>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</si>
  <si>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</si>
  <si>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</si>
  <si>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</si>
  <si>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</si>
  <si>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</si>
  <si>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</si>
  <si>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обеспечение устойчивого сокращения непригодного для проживания жилищного фонда</t>
  </si>
  <si>
    <t>Субвенции на организацию мероприятий при осуществлении деятельности по обращению с животными без владельцев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</si>
  <si>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</si>
  <si>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</si>
  <si>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осударственную аккредитацию основным общеобразовательным программам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</si>
  <si>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</si>
  <si>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</si>
  <si>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</si>
  <si>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</si>
  <si>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Субсидии на создание образовательных организаций, организаций для отдыха и оздоровления детей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</si>
  <si>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</si>
  <si>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для реализации полномочий в области строительства и жилищных отношений</t>
  </si>
  <si>
    <t>Субсидии для реализации полномочий в области градостроительной деятельности</t>
  </si>
  <si>
    <t>Субсидии на государственную поддержку организаций, входящих в систему спортивной подготовки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</si>
  <si>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</si>
  <si>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Проект на  2026 год (проект)</t>
  </si>
  <si>
    <t>Субсидии на финансовую поддержку
субъектов малого и среднего предпринимательства, впервые зарегистрированных и действующих менее одного года, на развитие социального предпринимательства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</si>
  <si>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</si>
  <si>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Субсидии на благоустройство территорий муниципальных образований</t>
  </si>
  <si>
    <t>Субсидии  на поддержку творческой деятельности и техническое оснащение детских и кукольных театров</t>
  </si>
  <si>
    <t xml:space="preserve">Субсидии  на проектирование, строительство, реконструкцию (модернизацию), капитальный ремонт объектов коммунальной инфраструктуры (в сферах теплоснабжения, водоснабжения и водоотведения) </t>
  </si>
  <si>
    <t>Субсидии на проектирование, строительство, реконструкцию (модернизацию),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является специальный казначейский кредит</t>
  </si>
  <si>
    <t>Субвенции  на поддержку сельскохозяйственного производства и деятельности по заготовке и переработке дикоросов</t>
  </si>
  <si>
    <t>Сравнение проектов бюджета на 2024 и 2025-2027 годы по межбюджетным трансфертам</t>
  </si>
  <si>
    <t xml:space="preserve"> Проект на 2025 год (проект)</t>
  </si>
  <si>
    <t>Отклонение 2025 от                          2024 года</t>
  </si>
  <si>
    <t>Отклонение 2026 от                 2025 года</t>
  </si>
  <si>
    <t>Проект на  2027 год (проект)</t>
  </si>
  <si>
    <t>Отклонение 2027 от 2026 года</t>
  </si>
  <si>
    <t>Отклонение 2027 от                    2024 года</t>
  </si>
  <si>
    <t>Субвенции на предоставление компенсации части родительской платы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</si>
  <si>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Субвенции на осуществление отдельных полномочий Ханты-Мансийского автономного округа – Югры в сфере обращения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</si>
  <si>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Российской Федерации</t>
  </si>
  <si>
    <t>Субвенции на осуществление полномочий по обеспечению жильём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</si>
  <si>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</si>
  <si>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государственную поддержку отрасли культуры (Комплектование книжных фондов библиотек муниципальных образований автономного округа)</t>
  </si>
  <si>
    <t>Субсидии на финансовую поддержку субъектов малого и среднего предпринимательства и развитие социального предпринимательства</t>
  </si>
  <si>
    <t xml:space="preserve">Субсидии на выполнение дорожных работ в соответствии с программой дорожной деятельности (Средства дорожного фонда Ханты-Мансийского автономного округа - Югры) </t>
  </si>
  <si>
    <t xml:space="preserve">Субсидии на приведение автомобильных дорог местного значения в нормативное состояние (Средства дорожного фонда Ханты-Мансийского автономного округа - Югры) 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</si>
  <si>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</t>
  </si>
  <si>
    <t>Субсидии на реализацию мероприятий по обеспечению жильём молодых семей</t>
  </si>
  <si>
    <t>Субсидии на создание (реконструкцию) объектов спортивной инфраструктуры массового спорта на основании концессионных соглашений</t>
  </si>
  <si>
    <t>Субсидии на капитальный ремонт муниципальных учреждений культуры, образования, спорта и иных социальных учреждений</t>
  </si>
  <si>
    <t xml:space="preserve">Субсидии  на реализацию мероприятий по модернизации коммунальной инфраструктуры </t>
  </si>
  <si>
    <t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</si>
  <si>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Субсидии на реконструкцию, расширение, модернизацию, строительство коммунальных объектов</t>
  </si>
  <si>
    <t>Субсидии  на реализацию мероприятий по модернизации коммунальной инфраструктуры Ханты-Мансийского автономного округа - Югры</t>
  </si>
  <si>
    <t>Субсидии на модернизацию региональных и муниципальных библиотек</t>
  </si>
  <si>
    <t>Субсидии на создание (реконструкцию) объектов спортивной инфраструктуры массового спорта на основании концессионных соглашений о государственно-частном (муниципально-частном) партнёрстве или концессионных соглашений</t>
  </si>
  <si>
    <t>Иные межбюджетные трасферты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</si>
  <si>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</si>
  <si>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Проект на 2024 год (проект)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</si>
</sst>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164" fontId="21" fillId="0" borderId="0" applyFont="0" applyFill="0" applyBorder="0" applyAlignment="0" applyProtection="0"/>
  </cellStyleXfs>
  <cellXfs count="49">
    <xf numFmtId="0" fontId="0" fillId="0" borderId="0" xfId="0"/>
    <xf numFmtId="3" fontId="19" fillId="0" borderId="1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3" fontId="19" fillId="0" borderId="0" xfId="37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20" fillId="0" borderId="10" xfId="37" applyNumberFormat="1" applyFont="1" applyFill="1" applyBorder="1" applyAlignment="1">
      <alignment horizontal="left" vertical="center" wrapText="1"/>
    </xf>
    <xf numFmtId="2" fontId="19" fillId="0" borderId="0" xfId="37" applyNumberFormat="1" applyFont="1" applyFill="1" applyBorder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0" fontId="20" fillId="0" borderId="0" xfId="0" applyFont="1" applyFill="1" applyBorder="1" applyAlignment="1">
      <alignment horizontal="left"/>
    </xf>
    <xf numFmtId="3" fontId="20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left" vertical="center" wrapText="1"/>
    </xf>
    <xf numFmtId="2" fontId="22" fillId="0" borderId="0" xfId="0" applyNumberFormat="1" applyFont="1" applyFill="1" applyAlignment="1">
      <alignment horizontal="left" vertical="center" wrapText="1"/>
    </xf>
    <xf numFmtId="4" fontId="19" fillId="0" borderId="0" xfId="0" applyNumberFormat="1" applyFont="1" applyFill="1" applyBorder="1"/>
    <xf numFmtId="3" fontId="20" fillId="0" borderId="10" xfId="0" applyNumberFormat="1" applyFont="1" applyFill="1" applyBorder="1" applyAlignment="1">
      <alignment horizontal="center" vertical="center"/>
    </xf>
    <xf numFmtId="3" fontId="19" fillId="0" borderId="10" xfId="44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/>
    <xf numFmtId="3" fontId="20" fillId="0" borderId="10" xfId="37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2" fontId="19" fillId="24" borderId="10" xfId="0" applyNumberFormat="1" applyFont="1" applyFill="1" applyBorder="1" applyAlignment="1">
      <alignment horizontal="left" vertical="center" wrapText="1"/>
    </xf>
    <xf numFmtId="3" fontId="19" fillId="24" borderId="10" xfId="0" applyNumberFormat="1" applyFont="1" applyFill="1" applyBorder="1" applyAlignment="1">
      <alignment horizontal="center" vertical="center"/>
    </xf>
    <xf numFmtId="4" fontId="19" fillId="24" borderId="10" xfId="0" applyNumberFormat="1" applyFont="1" applyFill="1" applyBorder="1" applyAlignment="1">
      <alignment horizontal="center" vertical="center"/>
    </xf>
    <xf numFmtId="0" fontId="19" fillId="24" borderId="0" xfId="0" applyFont="1" applyFill="1" applyBorder="1" applyAlignment="1">
      <alignment horizontal="center" vertical="center"/>
    </xf>
    <xf numFmtId="0" fontId="19" fillId="24" borderId="0" xfId="0" applyFont="1" applyFill="1" applyBorder="1"/>
    <xf numFmtId="3" fontId="19" fillId="24" borderId="10" xfId="37" applyNumberFormat="1" applyFont="1" applyFill="1" applyBorder="1" applyAlignment="1">
      <alignment horizontal="center" vertical="center" wrapText="1"/>
    </xf>
    <xf numFmtId="3" fontId="19" fillId="24" borderId="10" xfId="37" applyNumberFormat="1" applyFont="1" applyFill="1" applyBorder="1" applyAlignment="1">
      <alignment horizontal="center" vertical="center"/>
    </xf>
    <xf numFmtId="2" fontId="20" fillId="24" borderId="10" xfId="37" applyNumberFormat="1" applyFont="1" applyFill="1" applyBorder="1" applyAlignment="1">
      <alignment horizontal="left" vertical="center" wrapText="1"/>
    </xf>
    <xf numFmtId="3" fontId="20" fillId="24" borderId="10" xfId="37" applyNumberFormat="1" applyFont="1" applyFill="1" applyBorder="1" applyAlignment="1">
      <alignment horizontal="center" vertical="center" wrapText="1"/>
    </xf>
    <xf numFmtId="3" fontId="20" fillId="24" borderId="10" xfId="0" applyNumberFormat="1" applyFont="1" applyFill="1" applyBorder="1" applyAlignment="1">
      <alignment horizontal="center" vertical="center"/>
    </xf>
    <xf numFmtId="4" fontId="20" fillId="24" borderId="10" xfId="0" applyNumberFormat="1" applyFont="1" applyFill="1" applyBorder="1" applyAlignment="1">
      <alignment horizontal="center" vertical="center"/>
    </xf>
    <xf numFmtId="0" fontId="20" fillId="24" borderId="0" xfId="0" applyFont="1" applyFill="1" applyBorder="1"/>
    <xf numFmtId="0" fontId="19" fillId="24" borderId="0" xfId="0" applyFont="1" applyFill="1" applyBorder="1" applyAlignment="1">
      <alignment vertical="center"/>
    </xf>
    <xf numFmtId="0" fontId="20" fillId="24" borderId="0" xfId="0" applyFont="1" applyFill="1" applyBorder="1" applyAlignment="1">
      <alignment vertical="center"/>
    </xf>
    <xf numFmtId="2" fontId="19" fillId="24" borderId="10" xfId="37" applyNumberFormat="1" applyFont="1" applyFill="1" applyBorder="1" applyAlignment="1">
      <alignment horizontal="left" vertical="center" wrapText="1"/>
    </xf>
    <xf numFmtId="3" fontId="20" fillId="24" borderId="10" xfId="0" applyNumberFormat="1" applyFont="1" applyFill="1" applyBorder="1" applyAlignment="1">
      <alignment horizontal="center" vertical="center" wrapText="1"/>
    </xf>
    <xf numFmtId="3" fontId="20" fillId="24" borderId="11" xfId="37" applyNumberFormat="1" applyFont="1" applyFill="1" applyBorder="1" applyAlignment="1">
      <alignment horizontal="center" vertical="center" wrapText="1"/>
    </xf>
    <xf numFmtId="3" fontId="20" fillId="24" borderId="12" xfId="37" applyNumberFormat="1" applyFont="1" applyFill="1" applyBorder="1" applyAlignment="1">
      <alignment horizontal="center" vertical="center" wrapText="1"/>
    </xf>
    <xf numFmtId="3" fontId="20" fillId="24" borderId="13" xfId="37" applyNumberFormat="1" applyFont="1" applyFill="1" applyBorder="1" applyAlignment="1">
      <alignment horizontal="center" vertical="center" wrapText="1"/>
    </xf>
    <xf numFmtId="3" fontId="19" fillId="0" borderId="0" xfId="37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20" fillId="0" borderId="10" xfId="0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3" fontId="20" fillId="0" borderId="10" xfId="0" applyNumberFormat="1" applyFont="1" applyFill="1" applyBorder="1" applyAlignment="1">
      <alignment horizontal="center" vertical="center" wrapText="1"/>
    </xf>
    <xf numFmtId="2" fontId="20" fillId="0" borderId="10" xfId="37" applyNumberFormat="1" applyFont="1" applyFill="1" applyBorder="1" applyAlignment="1">
      <alignment horizontal="center" vertical="distributed" wrapText="1"/>
    </xf>
    <xf numFmtId="2" fontId="19" fillId="0" borderId="10" xfId="0" applyNumberFormat="1" applyFont="1" applyFill="1" applyBorder="1" applyAlignment="1">
      <alignment horizontal="center" vertical="distributed" wrapText="1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4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80"/>
  <sheetViews>
    <sheetView tabSelected="1" zoomScaleNormal="100" zoomScaleSheetLayoutView="70" workbookViewId="0">
      <pane ySplit="8" topLeftCell="A9" activePane="bottomLeft" state="frozen"/>
      <selection pane="bottomLeft" activeCell="M63" sqref="M63"/>
    </sheetView>
  </sheetViews>
  <sheetFormatPr defaultRowHeight="15.75" x14ac:dyDescent="0.25"/>
  <cols>
    <col min="1" max="1" width="58.7109375" style="8" customWidth="1"/>
    <col min="2" max="2" width="15.28515625" style="2" customWidth="1"/>
    <col min="3" max="3" width="15" style="2" customWidth="1"/>
    <col min="4" max="4" width="16" style="2" customWidth="1"/>
    <col min="5" max="5" width="8.85546875" style="3" customWidth="1"/>
    <col min="6" max="6" width="17.7109375" style="2" customWidth="1"/>
    <col min="7" max="7" width="16.85546875" style="2" customWidth="1"/>
    <col min="8" max="8" width="12.7109375" style="3" customWidth="1"/>
    <col min="9" max="9" width="17.28515625" style="2" customWidth="1"/>
    <col min="10" max="10" width="15.5703125" style="2" customWidth="1"/>
    <col min="11" max="11" width="12.5703125" style="3" customWidth="1"/>
    <col min="12" max="12" width="15.28515625" style="2" customWidth="1"/>
    <col min="13" max="13" width="8.7109375" style="3" customWidth="1"/>
    <col min="14" max="16384" width="9.140625" style="4"/>
  </cols>
  <sheetData>
    <row r="2" spans="1:13" x14ac:dyDescent="0.25">
      <c r="L2" s="2" t="s">
        <v>2</v>
      </c>
    </row>
    <row r="3" spans="1:13" x14ac:dyDescent="0.25">
      <c r="A3" s="9"/>
    </row>
    <row r="4" spans="1:13" x14ac:dyDescent="0.25">
      <c r="A4" s="42" t="s">
        <v>51</v>
      </c>
      <c r="B4" s="42"/>
      <c r="C4" s="42"/>
      <c r="D4" s="42"/>
      <c r="E4" s="42"/>
      <c r="F4" s="42"/>
      <c r="G4" s="42"/>
      <c r="H4" s="42"/>
      <c r="I4" s="43"/>
      <c r="J4" s="43"/>
      <c r="K4" s="43"/>
      <c r="L4" s="43"/>
      <c r="M4" s="43"/>
    </row>
    <row r="5" spans="1:13" x14ac:dyDescent="0.25">
      <c r="A5" s="9"/>
    </row>
    <row r="6" spans="1:13" s="3" customFormat="1" ht="30" customHeight="1" x14ac:dyDescent="0.25">
      <c r="A6" s="47" t="s">
        <v>0</v>
      </c>
      <c r="B6" s="46" t="s">
        <v>79</v>
      </c>
      <c r="C6" s="46" t="s">
        <v>52</v>
      </c>
      <c r="D6" s="44" t="s">
        <v>53</v>
      </c>
      <c r="E6" s="44"/>
      <c r="F6" s="46" t="s">
        <v>43</v>
      </c>
      <c r="G6" s="44" t="s">
        <v>54</v>
      </c>
      <c r="H6" s="44"/>
      <c r="I6" s="46" t="s">
        <v>55</v>
      </c>
      <c r="J6" s="44" t="s">
        <v>56</v>
      </c>
      <c r="K6" s="44"/>
      <c r="L6" s="44" t="s">
        <v>57</v>
      </c>
      <c r="M6" s="44"/>
    </row>
    <row r="7" spans="1:13" s="3" customFormat="1" x14ac:dyDescent="0.25">
      <c r="A7" s="48"/>
      <c r="B7" s="46"/>
      <c r="C7" s="46"/>
      <c r="D7" s="14" t="s">
        <v>5</v>
      </c>
      <c r="E7" s="14" t="s">
        <v>6</v>
      </c>
      <c r="F7" s="46"/>
      <c r="G7" s="14" t="s">
        <v>5</v>
      </c>
      <c r="H7" s="14" t="s">
        <v>6</v>
      </c>
      <c r="I7" s="46"/>
      <c r="J7" s="14" t="s">
        <v>5</v>
      </c>
      <c r="K7" s="14" t="s">
        <v>6</v>
      </c>
      <c r="L7" s="14" t="s">
        <v>5</v>
      </c>
      <c r="M7" s="14" t="s">
        <v>6</v>
      </c>
    </row>
    <row r="8" spans="1:13" s="2" customFormat="1" x14ac:dyDescent="0.25">
      <c r="A8" s="12">
        <v>1</v>
      </c>
      <c r="B8" s="1">
        <v>2</v>
      </c>
      <c r="C8" s="1">
        <v>3</v>
      </c>
      <c r="D8" s="1">
        <v>4</v>
      </c>
      <c r="E8" s="1">
        <v>5</v>
      </c>
      <c r="F8" s="19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1">
        <v>12</v>
      </c>
      <c r="M8" s="1">
        <v>13</v>
      </c>
    </row>
    <row r="9" spans="1:13" x14ac:dyDescent="0.25">
      <c r="A9" s="45" t="s">
        <v>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s="26" customFormat="1" ht="110.25" x14ac:dyDescent="0.25">
      <c r="A10" s="23" t="s">
        <v>3</v>
      </c>
      <c r="B10" s="24">
        <v>261254700</v>
      </c>
      <c r="C10" s="24">
        <v>279897800</v>
      </c>
      <c r="D10" s="24">
        <f>C10-B10</f>
        <v>18643100</v>
      </c>
      <c r="E10" s="25">
        <f>(C10/B10*100-100)</f>
        <v>7.1359864530666783</v>
      </c>
      <c r="F10" s="24">
        <v>279897800</v>
      </c>
      <c r="G10" s="24">
        <f>F10-C10</f>
        <v>0</v>
      </c>
      <c r="H10" s="25">
        <f>(F10/C10*100-100)</f>
        <v>0</v>
      </c>
      <c r="I10" s="24">
        <v>279897800</v>
      </c>
      <c r="J10" s="24">
        <f>I10-F10</f>
        <v>0</v>
      </c>
      <c r="K10" s="25">
        <f>(I10/F10*100-100)</f>
        <v>0</v>
      </c>
      <c r="L10" s="24">
        <f>I10-B10</f>
        <v>18643100</v>
      </c>
      <c r="M10" s="25">
        <f>(I10/B10*100-100)</f>
        <v>7.1359864530666783</v>
      </c>
    </row>
    <row r="11" spans="1:13" s="26" customFormat="1" ht="94.5" x14ac:dyDescent="0.25">
      <c r="A11" s="23" t="s">
        <v>35</v>
      </c>
      <c r="B11" s="24">
        <v>3974544200</v>
      </c>
      <c r="C11" s="24">
        <v>4371810800</v>
      </c>
      <c r="D11" s="24">
        <f t="shared" ref="D11:D26" si="0">C11-B11</f>
        <v>397266600</v>
      </c>
      <c r="E11" s="25">
        <f t="shared" ref="E11:E74" si="1">(C11/B11*100-100)</f>
        <v>9.9952744266877289</v>
      </c>
      <c r="F11" s="24">
        <v>4414413300</v>
      </c>
      <c r="G11" s="24">
        <f t="shared" ref="G11:G26" si="2">F11-C11</f>
        <v>42602500</v>
      </c>
      <c r="H11" s="25">
        <f t="shared" ref="H11:H74" si="3">(F11/C11*100-100)</f>
        <v>0.97448178681473507</v>
      </c>
      <c r="I11" s="24">
        <v>4414413300</v>
      </c>
      <c r="J11" s="24">
        <f>I11-F11</f>
        <v>0</v>
      </c>
      <c r="K11" s="25">
        <f>(I11/F11*100-100)</f>
        <v>0</v>
      </c>
      <c r="L11" s="24">
        <f>I11-B11</f>
        <v>439869100</v>
      </c>
      <c r="M11" s="25">
        <f>(I11/B11*100-100)</f>
        <v>11.067158342332689</v>
      </c>
    </row>
    <row r="12" spans="1:13" s="27" customFormat="1" ht="63" x14ac:dyDescent="0.25">
      <c r="A12" s="23" t="s">
        <v>25</v>
      </c>
      <c r="B12" s="24">
        <v>18933400</v>
      </c>
      <c r="C12" s="24">
        <v>13659500</v>
      </c>
      <c r="D12" s="24">
        <f t="shared" si="0"/>
        <v>-5273900</v>
      </c>
      <c r="E12" s="25">
        <f t="shared" si="1"/>
        <v>-27.855007552790312</v>
      </c>
      <c r="F12" s="24">
        <v>14065200</v>
      </c>
      <c r="G12" s="24">
        <f t="shared" si="2"/>
        <v>405700</v>
      </c>
      <c r="H12" s="25">
        <f t="shared" si="3"/>
        <v>2.9700940737215973</v>
      </c>
      <c r="I12" s="24">
        <v>14065200</v>
      </c>
      <c r="J12" s="24">
        <f t="shared" ref="J12:J27" si="4">I12-F12</f>
        <v>0</v>
      </c>
      <c r="K12" s="25">
        <f t="shared" ref="K12:K29" si="5">(I12/F12*100-100)</f>
        <v>0</v>
      </c>
      <c r="L12" s="24">
        <f t="shared" ref="L12:L27" si="6">I12-B12</f>
        <v>-4868200</v>
      </c>
      <c r="M12" s="25">
        <f t="shared" ref="M12:M27" si="7">(I12/B12*100-100)</f>
        <v>-25.712233407628844</v>
      </c>
    </row>
    <row r="13" spans="1:13" s="27" customFormat="1" ht="47.25" x14ac:dyDescent="0.25">
      <c r="A13" s="23" t="s">
        <v>30</v>
      </c>
      <c r="B13" s="24">
        <v>13357400</v>
      </c>
      <c r="C13" s="24">
        <v>13307000</v>
      </c>
      <c r="D13" s="24">
        <f t="shared" si="0"/>
        <v>-50400</v>
      </c>
      <c r="E13" s="25">
        <f t="shared" si="1"/>
        <v>-0.37731893931453442</v>
      </c>
      <c r="F13" s="24">
        <v>13702300</v>
      </c>
      <c r="G13" s="24">
        <f t="shared" si="2"/>
        <v>395300</v>
      </c>
      <c r="H13" s="25">
        <f t="shared" si="3"/>
        <v>2.9706169685128145</v>
      </c>
      <c r="I13" s="24">
        <v>13702300</v>
      </c>
      <c r="J13" s="24">
        <f t="shared" si="4"/>
        <v>0</v>
      </c>
      <c r="K13" s="25">
        <f t="shared" si="5"/>
        <v>0</v>
      </c>
      <c r="L13" s="24">
        <f t="shared" si="6"/>
        <v>344900</v>
      </c>
      <c r="M13" s="25">
        <f t="shared" si="7"/>
        <v>2.5820893287615831</v>
      </c>
    </row>
    <row r="14" spans="1:13" s="27" customFormat="1" ht="141.75" x14ac:dyDescent="0.25">
      <c r="A14" s="23" t="s">
        <v>31</v>
      </c>
      <c r="B14" s="24">
        <v>6223300</v>
      </c>
      <c r="C14" s="24">
        <v>6285600</v>
      </c>
      <c r="D14" s="24">
        <f t="shared" si="0"/>
        <v>62300</v>
      </c>
      <c r="E14" s="25">
        <f t="shared" si="1"/>
        <v>1.0010765992319222</v>
      </c>
      <c r="F14" s="24">
        <v>6472500</v>
      </c>
      <c r="G14" s="24">
        <f t="shared" si="2"/>
        <v>186900</v>
      </c>
      <c r="H14" s="25">
        <f t="shared" si="3"/>
        <v>2.9734631538755281</v>
      </c>
      <c r="I14" s="24">
        <v>6472500</v>
      </c>
      <c r="J14" s="24">
        <f t="shared" si="4"/>
        <v>0</v>
      </c>
      <c r="K14" s="25">
        <f t="shared" si="5"/>
        <v>0</v>
      </c>
      <c r="L14" s="24">
        <f t="shared" si="6"/>
        <v>249200</v>
      </c>
      <c r="M14" s="25">
        <f t="shared" si="7"/>
        <v>4.0043063969276886</v>
      </c>
    </row>
    <row r="15" spans="1:13" s="27" customFormat="1" ht="94.5" x14ac:dyDescent="0.25">
      <c r="A15" s="23" t="s">
        <v>58</v>
      </c>
      <c r="B15" s="24">
        <v>72091000</v>
      </c>
      <c r="C15" s="24">
        <v>70880000</v>
      </c>
      <c r="D15" s="24">
        <f t="shared" si="0"/>
        <v>-1211000</v>
      </c>
      <c r="E15" s="25">
        <f t="shared" si="1"/>
        <v>-1.6798213369213926</v>
      </c>
      <c r="F15" s="24">
        <v>71068000</v>
      </c>
      <c r="G15" s="24">
        <f t="shared" si="2"/>
        <v>188000</v>
      </c>
      <c r="H15" s="25">
        <f t="shared" si="3"/>
        <v>0.2652370203160217</v>
      </c>
      <c r="I15" s="24">
        <v>71068000</v>
      </c>
      <c r="J15" s="24">
        <f t="shared" si="4"/>
        <v>0</v>
      </c>
      <c r="K15" s="25">
        <f t="shared" si="5"/>
        <v>0</v>
      </c>
      <c r="L15" s="24">
        <f t="shared" si="6"/>
        <v>-1023000</v>
      </c>
      <c r="M15" s="25">
        <f t="shared" si="7"/>
        <v>-1.4190398246660436</v>
      </c>
    </row>
    <row r="16" spans="1:13" s="27" customFormat="1" ht="78.75" x14ac:dyDescent="0.25">
      <c r="A16" s="23" t="s">
        <v>23</v>
      </c>
      <c r="B16" s="24">
        <v>856700</v>
      </c>
      <c r="C16" s="24">
        <v>886500</v>
      </c>
      <c r="D16" s="24">
        <f t="shared" si="0"/>
        <v>29800</v>
      </c>
      <c r="E16" s="25">
        <f t="shared" si="1"/>
        <v>3.4784638730010613</v>
      </c>
      <c r="F16" s="24">
        <v>921100</v>
      </c>
      <c r="G16" s="24">
        <f t="shared" si="2"/>
        <v>34600</v>
      </c>
      <c r="H16" s="25">
        <f t="shared" si="3"/>
        <v>3.902989283699938</v>
      </c>
      <c r="I16" s="24">
        <v>955700</v>
      </c>
      <c r="J16" s="24">
        <f t="shared" si="4"/>
        <v>34600</v>
      </c>
      <c r="K16" s="25">
        <f t="shared" si="5"/>
        <v>3.756378243404626</v>
      </c>
      <c r="L16" s="24">
        <f t="shared" si="6"/>
        <v>99000</v>
      </c>
      <c r="M16" s="25">
        <f t="shared" si="7"/>
        <v>11.555970584802154</v>
      </c>
    </row>
    <row r="17" spans="1:13" s="27" customFormat="1" ht="31.5" x14ac:dyDescent="0.25">
      <c r="A17" s="23" t="s">
        <v>8</v>
      </c>
      <c r="B17" s="24">
        <v>28523200</v>
      </c>
      <c r="C17" s="24">
        <v>56801100</v>
      </c>
      <c r="D17" s="24">
        <f t="shared" si="0"/>
        <v>28277900</v>
      </c>
      <c r="E17" s="25">
        <f t="shared" si="1"/>
        <v>99.139998317159353</v>
      </c>
      <c r="F17" s="24">
        <v>56801100</v>
      </c>
      <c r="G17" s="24">
        <f t="shared" si="2"/>
        <v>0</v>
      </c>
      <c r="H17" s="25">
        <f t="shared" si="3"/>
        <v>0</v>
      </c>
      <c r="I17" s="24">
        <v>56801100</v>
      </c>
      <c r="J17" s="24">
        <f t="shared" si="4"/>
        <v>0</v>
      </c>
      <c r="K17" s="25">
        <f t="shared" si="5"/>
        <v>0</v>
      </c>
      <c r="L17" s="24">
        <f t="shared" si="6"/>
        <v>28277900</v>
      </c>
      <c r="M17" s="25">
        <f t="shared" si="7"/>
        <v>99.139998317159353</v>
      </c>
    </row>
    <row r="18" spans="1:13" s="27" customFormat="1" ht="63" x14ac:dyDescent="0.25">
      <c r="A18" s="23" t="s">
        <v>7</v>
      </c>
      <c r="B18" s="24">
        <v>4630100</v>
      </c>
      <c r="C18" s="24">
        <v>4678700</v>
      </c>
      <c r="D18" s="24">
        <f t="shared" si="0"/>
        <v>48600</v>
      </c>
      <c r="E18" s="25">
        <f t="shared" si="1"/>
        <v>1.049653355219121</v>
      </c>
      <c r="F18" s="24">
        <v>4822000</v>
      </c>
      <c r="G18" s="24">
        <f t="shared" si="2"/>
        <v>143300</v>
      </c>
      <c r="H18" s="25">
        <f t="shared" si="3"/>
        <v>3.0628165943531229</v>
      </c>
      <c r="I18" s="24">
        <v>4822000</v>
      </c>
      <c r="J18" s="24">
        <f t="shared" si="4"/>
        <v>0</v>
      </c>
      <c r="K18" s="25">
        <f t="shared" si="5"/>
        <v>0</v>
      </c>
      <c r="L18" s="24">
        <f t="shared" si="6"/>
        <v>191900</v>
      </c>
      <c r="M18" s="25">
        <f t="shared" si="7"/>
        <v>4.1446189067190602</v>
      </c>
    </row>
    <row r="19" spans="1:13" s="27" customFormat="1" ht="47.25" x14ac:dyDescent="0.25">
      <c r="A19" s="23" t="s">
        <v>50</v>
      </c>
      <c r="B19" s="24">
        <v>15867200</v>
      </c>
      <c r="C19" s="24">
        <v>20381900</v>
      </c>
      <c r="D19" s="24">
        <f t="shared" si="0"/>
        <v>4514700</v>
      </c>
      <c r="E19" s="25">
        <f t="shared" si="1"/>
        <v>28.453035192094376</v>
      </c>
      <c r="F19" s="24">
        <v>20381900</v>
      </c>
      <c r="G19" s="24">
        <f t="shared" si="2"/>
        <v>0</v>
      </c>
      <c r="H19" s="25">
        <f t="shared" si="3"/>
        <v>0</v>
      </c>
      <c r="I19" s="24">
        <v>20381900</v>
      </c>
      <c r="J19" s="24">
        <f t="shared" si="4"/>
        <v>0</v>
      </c>
      <c r="K19" s="25">
        <f t="shared" si="5"/>
        <v>0</v>
      </c>
      <c r="L19" s="24">
        <f t="shared" si="6"/>
        <v>4514700</v>
      </c>
      <c r="M19" s="25">
        <f t="shared" si="7"/>
        <v>28.453035192094376</v>
      </c>
    </row>
    <row r="20" spans="1:13" s="27" customFormat="1" ht="126" x14ac:dyDescent="0.25">
      <c r="A20" s="23" t="s">
        <v>9</v>
      </c>
      <c r="B20" s="24">
        <v>9600</v>
      </c>
      <c r="C20" s="24">
        <v>12900</v>
      </c>
      <c r="D20" s="24">
        <f t="shared" si="0"/>
        <v>3300</v>
      </c>
      <c r="E20" s="25">
        <f t="shared" si="1"/>
        <v>34.375</v>
      </c>
      <c r="F20" s="24">
        <v>12900</v>
      </c>
      <c r="G20" s="24">
        <f t="shared" si="2"/>
        <v>0</v>
      </c>
      <c r="H20" s="25">
        <f t="shared" si="3"/>
        <v>0</v>
      </c>
      <c r="I20" s="24">
        <v>12900</v>
      </c>
      <c r="J20" s="24">
        <f t="shared" si="4"/>
        <v>0</v>
      </c>
      <c r="K20" s="25">
        <f t="shared" si="5"/>
        <v>0</v>
      </c>
      <c r="L20" s="24">
        <f t="shared" si="6"/>
        <v>3300</v>
      </c>
      <c r="M20" s="25">
        <f t="shared" si="7"/>
        <v>34.375</v>
      </c>
    </row>
    <row r="21" spans="1:13" s="27" customFormat="1" ht="47.25" x14ac:dyDescent="0.25">
      <c r="A21" s="23" t="s">
        <v>10</v>
      </c>
      <c r="B21" s="24">
        <v>7566800</v>
      </c>
      <c r="C21" s="24">
        <v>7566800</v>
      </c>
      <c r="D21" s="24">
        <f t="shared" si="0"/>
        <v>0</v>
      </c>
      <c r="E21" s="25">
        <f t="shared" si="1"/>
        <v>0</v>
      </c>
      <c r="F21" s="24">
        <v>7566800</v>
      </c>
      <c r="G21" s="24">
        <f t="shared" si="2"/>
        <v>0</v>
      </c>
      <c r="H21" s="25">
        <f t="shared" si="3"/>
        <v>0</v>
      </c>
      <c r="I21" s="24">
        <v>7566800</v>
      </c>
      <c r="J21" s="24">
        <f t="shared" si="4"/>
        <v>0</v>
      </c>
      <c r="K21" s="25">
        <f t="shared" si="5"/>
        <v>0</v>
      </c>
      <c r="L21" s="24">
        <f t="shared" si="6"/>
        <v>0</v>
      </c>
      <c r="M21" s="25">
        <f t="shared" si="7"/>
        <v>0</v>
      </c>
    </row>
    <row r="22" spans="1:13" s="27" customFormat="1" ht="47.25" x14ac:dyDescent="0.25">
      <c r="A22" s="23" t="s">
        <v>29</v>
      </c>
      <c r="B22" s="24">
        <v>872600</v>
      </c>
      <c r="C22" s="24">
        <v>634700</v>
      </c>
      <c r="D22" s="24">
        <f t="shared" si="0"/>
        <v>-237900</v>
      </c>
      <c r="E22" s="25">
        <f t="shared" si="1"/>
        <v>-27.26335090534036</v>
      </c>
      <c r="F22" s="24">
        <v>525000</v>
      </c>
      <c r="G22" s="24">
        <f t="shared" si="2"/>
        <v>-109700</v>
      </c>
      <c r="H22" s="25">
        <f t="shared" si="3"/>
        <v>-17.283756105246567</v>
      </c>
      <c r="I22" s="24">
        <v>525000</v>
      </c>
      <c r="J22" s="24">
        <f t="shared" si="4"/>
        <v>0</v>
      </c>
      <c r="K22" s="25">
        <f t="shared" si="5"/>
        <v>0</v>
      </c>
      <c r="L22" s="24">
        <f t="shared" si="6"/>
        <v>-347600</v>
      </c>
      <c r="M22" s="25">
        <f t="shared" si="7"/>
        <v>-39.834975933990371</v>
      </c>
    </row>
    <row r="23" spans="1:13" s="27" customFormat="1" ht="47.25" x14ac:dyDescent="0.25">
      <c r="A23" s="23" t="s">
        <v>59</v>
      </c>
      <c r="B23" s="24">
        <v>204400</v>
      </c>
      <c r="C23" s="24">
        <v>206700</v>
      </c>
      <c r="D23" s="24">
        <f t="shared" si="0"/>
        <v>2300</v>
      </c>
      <c r="E23" s="25">
        <f t="shared" si="1"/>
        <v>1.1252446183952998</v>
      </c>
      <c r="F23" s="24">
        <v>213000</v>
      </c>
      <c r="G23" s="24">
        <f t="shared" si="2"/>
        <v>6300</v>
      </c>
      <c r="H23" s="25">
        <f t="shared" si="3"/>
        <v>3.0478955007256872</v>
      </c>
      <c r="I23" s="24">
        <v>213000</v>
      </c>
      <c r="J23" s="24">
        <f t="shared" si="4"/>
        <v>0</v>
      </c>
      <c r="K23" s="25">
        <f t="shared" si="5"/>
        <v>0</v>
      </c>
      <c r="L23" s="24">
        <f t="shared" si="6"/>
        <v>8600</v>
      </c>
      <c r="M23" s="25">
        <f t="shared" si="7"/>
        <v>4.2074363992172152</v>
      </c>
    </row>
    <row r="24" spans="1:13" s="27" customFormat="1" ht="63" x14ac:dyDescent="0.25">
      <c r="A24" s="23" t="s">
        <v>61</v>
      </c>
      <c r="B24" s="24">
        <v>1981000</v>
      </c>
      <c r="C24" s="24">
        <v>2200000</v>
      </c>
      <c r="D24" s="24">
        <f t="shared" si="0"/>
        <v>219000</v>
      </c>
      <c r="E24" s="25">
        <f t="shared" si="1"/>
        <v>11.055022715800106</v>
      </c>
      <c r="F24" s="24">
        <v>2250000</v>
      </c>
      <c r="G24" s="24">
        <f t="shared" si="2"/>
        <v>50000</v>
      </c>
      <c r="H24" s="25">
        <f t="shared" si="3"/>
        <v>2.2727272727272663</v>
      </c>
      <c r="I24" s="24">
        <v>0</v>
      </c>
      <c r="J24" s="24">
        <f t="shared" si="4"/>
        <v>-2250000</v>
      </c>
      <c r="K24" s="25">
        <f t="shared" si="5"/>
        <v>-100</v>
      </c>
      <c r="L24" s="24">
        <f t="shared" si="6"/>
        <v>-1981000</v>
      </c>
      <c r="M24" s="25">
        <f t="shared" si="7"/>
        <v>-100</v>
      </c>
    </row>
    <row r="25" spans="1:13" s="27" customFormat="1" ht="78.75" x14ac:dyDescent="0.25">
      <c r="A25" s="23" t="s">
        <v>62</v>
      </c>
      <c r="B25" s="24">
        <v>2046600</v>
      </c>
      <c r="C25" s="24">
        <v>2200000</v>
      </c>
      <c r="D25" s="24">
        <f t="shared" si="0"/>
        <v>153400</v>
      </c>
      <c r="E25" s="25">
        <f t="shared" si="1"/>
        <v>7.4953581549887645</v>
      </c>
      <c r="F25" s="24">
        <v>0</v>
      </c>
      <c r="G25" s="24">
        <f t="shared" si="2"/>
        <v>-2200000</v>
      </c>
      <c r="H25" s="25">
        <f t="shared" si="3"/>
        <v>-100</v>
      </c>
      <c r="I25" s="24">
        <v>0</v>
      </c>
      <c r="J25" s="24">
        <f t="shared" si="4"/>
        <v>0</v>
      </c>
      <c r="K25" s="25">
        <v>0</v>
      </c>
      <c r="L25" s="24">
        <f t="shared" si="6"/>
        <v>-2046600</v>
      </c>
      <c r="M25" s="25">
        <f t="shared" si="7"/>
        <v>-100</v>
      </c>
    </row>
    <row r="26" spans="1:13" s="27" customFormat="1" ht="63" x14ac:dyDescent="0.25">
      <c r="A26" s="23" t="s">
        <v>60</v>
      </c>
      <c r="B26" s="28">
        <v>5800</v>
      </c>
      <c r="C26" s="28">
        <v>8400</v>
      </c>
      <c r="D26" s="24">
        <f t="shared" si="0"/>
        <v>2600</v>
      </c>
      <c r="E26" s="25">
        <f t="shared" si="1"/>
        <v>44.827586206896541</v>
      </c>
      <c r="F26" s="29">
        <v>85200</v>
      </c>
      <c r="G26" s="24">
        <f t="shared" si="2"/>
        <v>76800</v>
      </c>
      <c r="H26" s="25">
        <f t="shared" si="3"/>
        <v>914.28571428571422</v>
      </c>
      <c r="I26" s="29">
        <v>15000</v>
      </c>
      <c r="J26" s="24">
        <f t="shared" si="4"/>
        <v>-70200</v>
      </c>
      <c r="K26" s="25">
        <f t="shared" si="5"/>
        <v>-82.394366197183103</v>
      </c>
      <c r="L26" s="24">
        <f t="shared" si="6"/>
        <v>9200</v>
      </c>
      <c r="M26" s="25">
        <f t="shared" si="7"/>
        <v>158.62068965517244</v>
      </c>
    </row>
    <row r="27" spans="1:13" s="34" customFormat="1" x14ac:dyDescent="0.25">
      <c r="A27" s="30" t="s">
        <v>11</v>
      </c>
      <c r="B27" s="31">
        <f>SUM(B10:B26)</f>
        <v>4408968000</v>
      </c>
      <c r="C27" s="31">
        <f>SUM(C10:C26)</f>
        <v>4851418400</v>
      </c>
      <c r="D27" s="32">
        <f t="shared" ref="D27" si="8">C27-B27</f>
        <v>442450400</v>
      </c>
      <c r="E27" s="33">
        <f t="shared" si="1"/>
        <v>10.035237270944137</v>
      </c>
      <c r="F27" s="31">
        <f>SUM(F10:F26)</f>
        <v>4893198100</v>
      </c>
      <c r="G27" s="32">
        <f t="shared" ref="G27" si="9">F27-C27</f>
        <v>41779700</v>
      </c>
      <c r="H27" s="33">
        <f t="shared" si="3"/>
        <v>0.86118525666638845</v>
      </c>
      <c r="I27" s="31">
        <f>SUM(I10:I26)</f>
        <v>4890912500</v>
      </c>
      <c r="J27" s="32">
        <f t="shared" si="4"/>
        <v>-2285600</v>
      </c>
      <c r="K27" s="33">
        <f t="shared" si="5"/>
        <v>-4.6709737748003022E-2</v>
      </c>
      <c r="L27" s="32">
        <f t="shared" si="6"/>
        <v>481944500</v>
      </c>
      <c r="M27" s="33">
        <f t="shared" si="7"/>
        <v>10.931004715842803</v>
      </c>
    </row>
    <row r="28" spans="1:13" s="27" customFormat="1" x14ac:dyDescent="0.25">
      <c r="A28" s="39" t="s">
        <v>15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1"/>
    </row>
    <row r="29" spans="1:13" s="27" customFormat="1" ht="31.5" x14ac:dyDescent="0.25">
      <c r="A29" s="23" t="s">
        <v>28</v>
      </c>
      <c r="B29" s="28">
        <v>0</v>
      </c>
      <c r="C29" s="28">
        <v>314204700</v>
      </c>
      <c r="D29" s="24">
        <f t="shared" ref="D29" si="10">C29-B29</f>
        <v>314204700</v>
      </c>
      <c r="E29" s="25">
        <v>0</v>
      </c>
      <c r="F29" s="28">
        <v>372037800</v>
      </c>
      <c r="G29" s="24">
        <f>F29-C29</f>
        <v>57833100</v>
      </c>
      <c r="H29" s="25">
        <f t="shared" si="3"/>
        <v>18.406185521731544</v>
      </c>
      <c r="I29" s="28">
        <v>400573800</v>
      </c>
      <c r="J29" s="24">
        <f>I29-F29</f>
        <v>28536000</v>
      </c>
      <c r="K29" s="25">
        <f t="shared" si="5"/>
        <v>7.6701883518287559</v>
      </c>
      <c r="L29" s="24">
        <f t="shared" ref="L29" si="11">I29-B29</f>
        <v>400573800</v>
      </c>
      <c r="M29" s="25">
        <v>0</v>
      </c>
    </row>
    <row r="30" spans="1:13" s="35" customFormat="1" ht="126" x14ac:dyDescent="0.25">
      <c r="A30" s="23" t="s">
        <v>12</v>
      </c>
      <c r="B30" s="28">
        <v>48000000</v>
      </c>
      <c r="C30" s="28">
        <v>60480000</v>
      </c>
      <c r="D30" s="24">
        <f t="shared" ref="D30:D65" si="12">C30-B30</f>
        <v>12480000</v>
      </c>
      <c r="E30" s="25">
        <f t="shared" si="1"/>
        <v>26</v>
      </c>
      <c r="F30" s="28">
        <v>60480000</v>
      </c>
      <c r="G30" s="24">
        <f t="shared" ref="G30:G65" si="13">F30-C30</f>
        <v>0</v>
      </c>
      <c r="H30" s="25">
        <f t="shared" si="3"/>
        <v>0</v>
      </c>
      <c r="I30" s="28">
        <v>60480000</v>
      </c>
      <c r="J30" s="24">
        <f t="shared" ref="J30:J66" si="14">I30-F30</f>
        <v>0</v>
      </c>
      <c r="K30" s="25">
        <f t="shared" ref="K30:K68" si="15">(I30/F30*100-100)</f>
        <v>0</v>
      </c>
      <c r="L30" s="24">
        <f t="shared" ref="L30:L66" si="16">I30-B30</f>
        <v>12480000</v>
      </c>
      <c r="M30" s="25">
        <f t="shared" ref="M30:M68" si="17">(I30/B30*100-100)</f>
        <v>26</v>
      </c>
    </row>
    <row r="31" spans="1:13" s="35" customFormat="1" ht="31.5" x14ac:dyDescent="0.25">
      <c r="A31" s="23" t="s">
        <v>37</v>
      </c>
      <c r="B31" s="28">
        <v>95820800</v>
      </c>
      <c r="C31" s="28">
        <v>41940500</v>
      </c>
      <c r="D31" s="24">
        <f t="shared" si="12"/>
        <v>-53880300</v>
      </c>
      <c r="E31" s="25">
        <f t="shared" si="1"/>
        <v>-56.230275681271706</v>
      </c>
      <c r="F31" s="28">
        <v>0</v>
      </c>
      <c r="G31" s="24">
        <f t="shared" si="13"/>
        <v>-41940500</v>
      </c>
      <c r="H31" s="25">
        <f t="shared" si="3"/>
        <v>-100</v>
      </c>
      <c r="I31" s="28">
        <v>0</v>
      </c>
      <c r="J31" s="24">
        <f t="shared" si="14"/>
        <v>0</v>
      </c>
      <c r="K31" s="25">
        <v>0</v>
      </c>
      <c r="L31" s="24">
        <f t="shared" si="16"/>
        <v>-95820800</v>
      </c>
      <c r="M31" s="25">
        <f t="shared" si="17"/>
        <v>-100</v>
      </c>
    </row>
    <row r="32" spans="1:13" s="27" customFormat="1" ht="47.25" x14ac:dyDescent="0.25">
      <c r="A32" s="23" t="s">
        <v>38</v>
      </c>
      <c r="B32" s="28">
        <v>17605200</v>
      </c>
      <c r="C32" s="28">
        <v>0</v>
      </c>
      <c r="D32" s="24">
        <f t="shared" si="12"/>
        <v>-17605200</v>
      </c>
      <c r="E32" s="25">
        <f t="shared" si="1"/>
        <v>-100</v>
      </c>
      <c r="F32" s="28">
        <v>0</v>
      </c>
      <c r="G32" s="24">
        <f t="shared" si="13"/>
        <v>0</v>
      </c>
      <c r="H32" s="25">
        <v>0</v>
      </c>
      <c r="I32" s="28">
        <v>0</v>
      </c>
      <c r="J32" s="24">
        <f t="shared" si="14"/>
        <v>0</v>
      </c>
      <c r="K32" s="25">
        <v>0</v>
      </c>
      <c r="L32" s="24">
        <f t="shared" si="16"/>
        <v>-17605200</v>
      </c>
      <c r="M32" s="25">
        <f t="shared" si="17"/>
        <v>-100</v>
      </c>
    </row>
    <row r="33" spans="1:13" s="27" customFormat="1" ht="63" x14ac:dyDescent="0.25">
      <c r="A33" s="23" t="s">
        <v>42</v>
      </c>
      <c r="B33" s="28">
        <v>4083900</v>
      </c>
      <c r="C33" s="28">
        <v>4096200</v>
      </c>
      <c r="D33" s="24">
        <f t="shared" si="12"/>
        <v>12300</v>
      </c>
      <c r="E33" s="25">
        <f t="shared" si="1"/>
        <v>0.30118269301402734</v>
      </c>
      <c r="F33" s="28">
        <v>4158400</v>
      </c>
      <c r="G33" s="24">
        <f t="shared" si="13"/>
        <v>62200</v>
      </c>
      <c r="H33" s="25">
        <f t="shared" si="3"/>
        <v>1.5184805429422283</v>
      </c>
      <c r="I33" s="28">
        <v>4233600</v>
      </c>
      <c r="J33" s="24">
        <f t="shared" si="14"/>
        <v>75200</v>
      </c>
      <c r="K33" s="25">
        <f t="shared" si="15"/>
        <v>1.8083878414774972</v>
      </c>
      <c r="L33" s="24">
        <f t="shared" si="16"/>
        <v>149700</v>
      </c>
      <c r="M33" s="25">
        <f t="shared" si="17"/>
        <v>3.665613751560997</v>
      </c>
    </row>
    <row r="34" spans="1:13" s="27" customFormat="1" ht="94.5" x14ac:dyDescent="0.25">
      <c r="A34" s="23" t="s">
        <v>24</v>
      </c>
      <c r="B34" s="28">
        <v>21649800</v>
      </c>
      <c r="C34" s="28">
        <v>23277900</v>
      </c>
      <c r="D34" s="24">
        <f t="shared" si="12"/>
        <v>1628100</v>
      </c>
      <c r="E34" s="25">
        <f t="shared" si="1"/>
        <v>7.520161849070206</v>
      </c>
      <c r="F34" s="28">
        <v>23277900</v>
      </c>
      <c r="G34" s="24">
        <f t="shared" si="13"/>
        <v>0</v>
      </c>
      <c r="H34" s="25">
        <f t="shared" si="3"/>
        <v>0</v>
      </c>
      <c r="I34" s="28">
        <v>23277900</v>
      </c>
      <c r="J34" s="24">
        <f t="shared" si="14"/>
        <v>0</v>
      </c>
      <c r="K34" s="25">
        <f t="shared" si="15"/>
        <v>0</v>
      </c>
      <c r="L34" s="24">
        <f t="shared" si="16"/>
        <v>1628100</v>
      </c>
      <c r="M34" s="25">
        <f t="shared" si="17"/>
        <v>7.520161849070206</v>
      </c>
    </row>
    <row r="35" spans="1:13" s="27" customFormat="1" ht="47.25" x14ac:dyDescent="0.25">
      <c r="A35" s="23" t="s">
        <v>26</v>
      </c>
      <c r="B35" s="28">
        <v>362100</v>
      </c>
      <c r="C35" s="28">
        <v>843000</v>
      </c>
      <c r="D35" s="24">
        <f t="shared" si="12"/>
        <v>480900</v>
      </c>
      <c r="E35" s="25">
        <f t="shared" si="1"/>
        <v>132.80861640430822</v>
      </c>
      <c r="F35" s="28">
        <v>611900</v>
      </c>
      <c r="G35" s="24">
        <f t="shared" si="13"/>
        <v>-231100</v>
      </c>
      <c r="H35" s="25">
        <f t="shared" si="3"/>
        <v>-27.413997627520757</v>
      </c>
      <c r="I35" s="28">
        <v>357600</v>
      </c>
      <c r="J35" s="24">
        <f t="shared" si="14"/>
        <v>-254300</v>
      </c>
      <c r="K35" s="25">
        <f t="shared" si="15"/>
        <v>-41.55907828076483</v>
      </c>
      <c r="L35" s="24">
        <f t="shared" si="16"/>
        <v>-4500</v>
      </c>
      <c r="M35" s="25">
        <f t="shared" si="17"/>
        <v>-1.2427506213753077</v>
      </c>
    </row>
    <row r="36" spans="1:13" s="27" customFormat="1" ht="31.5" x14ac:dyDescent="0.25">
      <c r="A36" s="23" t="s">
        <v>27</v>
      </c>
      <c r="B36" s="28">
        <v>701719100</v>
      </c>
      <c r="C36" s="28">
        <v>1317459700</v>
      </c>
      <c r="D36" s="24">
        <f t="shared" si="12"/>
        <v>615740600</v>
      </c>
      <c r="E36" s="25">
        <f t="shared" si="1"/>
        <v>87.747447661037029</v>
      </c>
      <c r="F36" s="28">
        <v>0</v>
      </c>
      <c r="G36" s="24">
        <f t="shared" si="13"/>
        <v>-1317459700</v>
      </c>
      <c r="H36" s="25">
        <f t="shared" si="3"/>
        <v>-100</v>
      </c>
      <c r="I36" s="28">
        <v>0</v>
      </c>
      <c r="J36" s="24">
        <f t="shared" si="14"/>
        <v>0</v>
      </c>
      <c r="K36" s="25">
        <v>0</v>
      </c>
      <c r="L36" s="24">
        <f t="shared" si="16"/>
        <v>-701719100</v>
      </c>
      <c r="M36" s="25">
        <f t="shared" si="17"/>
        <v>-100</v>
      </c>
    </row>
    <row r="37" spans="1:13" s="27" customFormat="1" ht="47.25" x14ac:dyDescent="0.25">
      <c r="A37" s="23" t="s">
        <v>63</v>
      </c>
      <c r="B37" s="28">
        <v>433600</v>
      </c>
      <c r="C37" s="28">
        <v>434100</v>
      </c>
      <c r="D37" s="24">
        <f t="shared" si="12"/>
        <v>500</v>
      </c>
      <c r="E37" s="25">
        <f t="shared" si="1"/>
        <v>0.11531365313652486</v>
      </c>
      <c r="F37" s="28">
        <v>464700</v>
      </c>
      <c r="G37" s="24">
        <f t="shared" si="13"/>
        <v>30600</v>
      </c>
      <c r="H37" s="25">
        <f t="shared" si="3"/>
        <v>7.0490670352453293</v>
      </c>
      <c r="I37" s="28">
        <v>398300</v>
      </c>
      <c r="J37" s="24">
        <f t="shared" si="14"/>
        <v>-66400</v>
      </c>
      <c r="K37" s="25">
        <f t="shared" si="15"/>
        <v>-14.288788465676788</v>
      </c>
      <c r="L37" s="24">
        <f t="shared" si="16"/>
        <v>-35300</v>
      </c>
      <c r="M37" s="25">
        <f t="shared" si="17"/>
        <v>-8.1411439114391158</v>
      </c>
    </row>
    <row r="38" spans="1:13" s="27" customFormat="1" ht="78.75" x14ac:dyDescent="0.25">
      <c r="A38" s="23" t="s">
        <v>44</v>
      </c>
      <c r="B38" s="28">
        <v>523800</v>
      </c>
      <c r="C38" s="28">
        <v>0</v>
      </c>
      <c r="D38" s="24">
        <f t="shared" si="12"/>
        <v>-523800</v>
      </c>
      <c r="E38" s="25">
        <f t="shared" si="1"/>
        <v>-100</v>
      </c>
      <c r="F38" s="28">
        <v>0</v>
      </c>
      <c r="G38" s="24">
        <f t="shared" si="13"/>
        <v>0</v>
      </c>
      <c r="H38" s="25">
        <v>0</v>
      </c>
      <c r="I38" s="28">
        <v>0</v>
      </c>
      <c r="J38" s="24">
        <f t="shared" si="14"/>
        <v>0</v>
      </c>
      <c r="K38" s="25">
        <v>0</v>
      </c>
      <c r="L38" s="24">
        <f t="shared" si="16"/>
        <v>-523800</v>
      </c>
      <c r="M38" s="25">
        <f t="shared" si="17"/>
        <v>-100</v>
      </c>
    </row>
    <row r="39" spans="1:13" s="27" customFormat="1" ht="47.25" x14ac:dyDescent="0.25">
      <c r="A39" s="23" t="s">
        <v>64</v>
      </c>
      <c r="B39" s="28">
        <v>6402300</v>
      </c>
      <c r="C39" s="28">
        <v>6897200</v>
      </c>
      <c r="D39" s="24">
        <f t="shared" si="12"/>
        <v>494900</v>
      </c>
      <c r="E39" s="25">
        <f t="shared" si="1"/>
        <v>7.7300345188448034</v>
      </c>
      <c r="F39" s="28">
        <v>6897200</v>
      </c>
      <c r="G39" s="24">
        <f t="shared" si="13"/>
        <v>0</v>
      </c>
      <c r="H39" s="25">
        <f t="shared" si="3"/>
        <v>0</v>
      </c>
      <c r="I39" s="28">
        <v>6897200</v>
      </c>
      <c r="J39" s="24">
        <f t="shared" si="14"/>
        <v>0</v>
      </c>
      <c r="K39" s="25">
        <f t="shared" si="15"/>
        <v>0</v>
      </c>
      <c r="L39" s="24">
        <f t="shared" si="16"/>
        <v>494900</v>
      </c>
      <c r="M39" s="25">
        <f t="shared" si="17"/>
        <v>7.7300345188448034</v>
      </c>
    </row>
    <row r="40" spans="1:13" s="27" customFormat="1" ht="31.5" x14ac:dyDescent="0.25">
      <c r="A40" s="23" t="s">
        <v>41</v>
      </c>
      <c r="B40" s="28">
        <v>1709400</v>
      </c>
      <c r="C40" s="28">
        <v>1735600</v>
      </c>
      <c r="D40" s="24">
        <f t="shared" si="12"/>
        <v>26200</v>
      </c>
      <c r="E40" s="25">
        <f t="shared" si="1"/>
        <v>1.5327015327015374</v>
      </c>
      <c r="F40" s="28">
        <v>0</v>
      </c>
      <c r="G40" s="24">
        <f t="shared" si="13"/>
        <v>-1735600</v>
      </c>
      <c r="H40" s="25">
        <f t="shared" si="3"/>
        <v>-100</v>
      </c>
      <c r="I40" s="28">
        <v>0</v>
      </c>
      <c r="J40" s="24">
        <f t="shared" si="14"/>
        <v>0</v>
      </c>
      <c r="K40" s="25">
        <v>0</v>
      </c>
      <c r="L40" s="24">
        <f t="shared" si="16"/>
        <v>-1709400</v>
      </c>
      <c r="M40" s="25">
        <f t="shared" si="17"/>
        <v>-100</v>
      </c>
    </row>
    <row r="41" spans="1:13" s="27" customFormat="1" ht="63" x14ac:dyDescent="0.25">
      <c r="A41" s="23" t="s">
        <v>45</v>
      </c>
      <c r="B41" s="28">
        <v>27393600</v>
      </c>
      <c r="C41" s="28">
        <v>38935900</v>
      </c>
      <c r="D41" s="24">
        <f t="shared" si="12"/>
        <v>11542300</v>
      </c>
      <c r="E41" s="25">
        <f t="shared" si="1"/>
        <v>42.135024239238362</v>
      </c>
      <c r="F41" s="28">
        <v>38935900</v>
      </c>
      <c r="G41" s="24">
        <f t="shared" si="13"/>
        <v>0</v>
      </c>
      <c r="H41" s="25">
        <f t="shared" si="3"/>
        <v>0</v>
      </c>
      <c r="I41" s="28">
        <v>38935900</v>
      </c>
      <c r="J41" s="24">
        <f t="shared" si="14"/>
        <v>0</v>
      </c>
      <c r="K41" s="25">
        <f t="shared" si="15"/>
        <v>0</v>
      </c>
      <c r="L41" s="24">
        <f t="shared" si="16"/>
        <v>11542300</v>
      </c>
      <c r="M41" s="25">
        <f t="shared" si="17"/>
        <v>42.135024239238362</v>
      </c>
    </row>
    <row r="42" spans="1:13" s="27" customFormat="1" ht="47.25" x14ac:dyDescent="0.25">
      <c r="A42" s="23" t="s">
        <v>34</v>
      </c>
      <c r="B42" s="28">
        <v>3056800</v>
      </c>
      <c r="C42" s="28">
        <v>5936200</v>
      </c>
      <c r="D42" s="24">
        <f t="shared" si="12"/>
        <v>2879400</v>
      </c>
      <c r="E42" s="25">
        <f t="shared" si="1"/>
        <v>94.196545406961519</v>
      </c>
      <c r="F42" s="28">
        <v>5936200</v>
      </c>
      <c r="G42" s="24">
        <f t="shared" si="13"/>
        <v>0</v>
      </c>
      <c r="H42" s="25">
        <f t="shared" si="3"/>
        <v>0</v>
      </c>
      <c r="I42" s="28">
        <v>5936200</v>
      </c>
      <c r="J42" s="24">
        <f t="shared" si="14"/>
        <v>0</v>
      </c>
      <c r="K42" s="25">
        <f t="shared" si="15"/>
        <v>0</v>
      </c>
      <c r="L42" s="24">
        <f t="shared" si="16"/>
        <v>2879400</v>
      </c>
      <c r="M42" s="25">
        <f t="shared" si="17"/>
        <v>94.196545406961519</v>
      </c>
    </row>
    <row r="43" spans="1:13" s="27" customFormat="1" ht="63" x14ac:dyDescent="0.25">
      <c r="A43" s="23" t="s">
        <v>65</v>
      </c>
      <c r="B43" s="28">
        <v>40488700</v>
      </c>
      <c r="C43" s="28">
        <v>37135500</v>
      </c>
      <c r="D43" s="24">
        <f t="shared" si="12"/>
        <v>-3353200</v>
      </c>
      <c r="E43" s="25">
        <f t="shared" si="1"/>
        <v>-8.281816901999818</v>
      </c>
      <c r="F43" s="28">
        <v>35796900</v>
      </c>
      <c r="G43" s="24">
        <f t="shared" si="13"/>
        <v>-1338600</v>
      </c>
      <c r="H43" s="25">
        <f t="shared" si="3"/>
        <v>-3.6046370723431806</v>
      </c>
      <c r="I43" s="28">
        <v>35796900</v>
      </c>
      <c r="J43" s="24">
        <f t="shared" si="14"/>
        <v>0</v>
      </c>
      <c r="K43" s="25">
        <f t="shared" si="15"/>
        <v>0</v>
      </c>
      <c r="L43" s="24">
        <f t="shared" si="16"/>
        <v>-4691800</v>
      </c>
      <c r="M43" s="25">
        <f t="shared" si="17"/>
        <v>-11.58792453202993</v>
      </c>
    </row>
    <row r="44" spans="1:13" s="27" customFormat="1" ht="47.25" x14ac:dyDescent="0.25">
      <c r="A44" s="23" t="s">
        <v>66</v>
      </c>
      <c r="B44" s="28">
        <v>62617800</v>
      </c>
      <c r="C44" s="28">
        <v>65971000</v>
      </c>
      <c r="D44" s="24">
        <f t="shared" si="12"/>
        <v>3353200</v>
      </c>
      <c r="E44" s="25">
        <f t="shared" si="1"/>
        <v>5.3550268454017953</v>
      </c>
      <c r="F44" s="28">
        <v>60105500</v>
      </c>
      <c r="G44" s="24">
        <f t="shared" si="13"/>
        <v>-5865500</v>
      </c>
      <c r="H44" s="25">
        <f t="shared" si="3"/>
        <v>-8.8910278758848591</v>
      </c>
      <c r="I44" s="28">
        <v>56076900</v>
      </c>
      <c r="J44" s="24">
        <f t="shared" si="14"/>
        <v>-4028600</v>
      </c>
      <c r="K44" s="25">
        <f t="shared" si="15"/>
        <v>-6.7025480197319638</v>
      </c>
      <c r="L44" s="24">
        <f t="shared" si="16"/>
        <v>-6540900</v>
      </c>
      <c r="M44" s="25">
        <f t="shared" si="17"/>
        <v>-10.445751846918924</v>
      </c>
    </row>
    <row r="45" spans="1:13" s="27" customFormat="1" ht="31.5" x14ac:dyDescent="0.25">
      <c r="A45" s="23" t="s">
        <v>47</v>
      </c>
      <c r="B45" s="28">
        <v>567800</v>
      </c>
      <c r="C45" s="28">
        <v>2621200</v>
      </c>
      <c r="D45" s="24">
        <f t="shared" si="12"/>
        <v>2053400</v>
      </c>
      <c r="E45" s="25">
        <f t="shared" si="1"/>
        <v>361.6414230362804</v>
      </c>
      <c r="F45" s="28">
        <v>2138900</v>
      </c>
      <c r="G45" s="24">
        <f t="shared" si="13"/>
        <v>-482300</v>
      </c>
      <c r="H45" s="25">
        <f t="shared" si="3"/>
        <v>-18.399969479627657</v>
      </c>
      <c r="I45" s="28">
        <v>1726900</v>
      </c>
      <c r="J45" s="24">
        <f t="shared" si="14"/>
        <v>-412000</v>
      </c>
      <c r="K45" s="25">
        <f t="shared" si="15"/>
        <v>-19.262237598765722</v>
      </c>
      <c r="L45" s="24">
        <f t="shared" si="16"/>
        <v>1159100</v>
      </c>
      <c r="M45" s="25">
        <f t="shared" si="17"/>
        <v>204.13878126100741</v>
      </c>
    </row>
    <row r="46" spans="1:13" s="27" customFormat="1" ht="31.5" x14ac:dyDescent="0.25">
      <c r="A46" s="23" t="s">
        <v>39</v>
      </c>
      <c r="B46" s="28">
        <v>83315100</v>
      </c>
      <c r="C46" s="28">
        <v>17101700</v>
      </c>
      <c r="D46" s="24">
        <f t="shared" si="12"/>
        <v>-66213400</v>
      </c>
      <c r="E46" s="25">
        <f t="shared" si="1"/>
        <v>-79.473468794972348</v>
      </c>
      <c r="F46" s="28">
        <v>21500</v>
      </c>
      <c r="G46" s="24">
        <f t="shared" si="13"/>
        <v>-17080200</v>
      </c>
      <c r="H46" s="25">
        <f t="shared" si="3"/>
        <v>-99.874281504177944</v>
      </c>
      <c r="I46" s="28">
        <v>86307400</v>
      </c>
      <c r="J46" s="24">
        <f t="shared" si="14"/>
        <v>86285900</v>
      </c>
      <c r="K46" s="25">
        <f t="shared" si="15"/>
        <v>401329.76744186046</v>
      </c>
      <c r="L46" s="24">
        <f t="shared" si="16"/>
        <v>2992300</v>
      </c>
      <c r="M46" s="25">
        <f t="shared" si="17"/>
        <v>3.5915458302276448</v>
      </c>
    </row>
    <row r="47" spans="1:13" s="27" customFormat="1" ht="31.5" x14ac:dyDescent="0.25">
      <c r="A47" s="23" t="s">
        <v>40</v>
      </c>
      <c r="B47" s="28">
        <v>7742400</v>
      </c>
      <c r="C47" s="28">
        <v>5767300</v>
      </c>
      <c r="D47" s="24">
        <f t="shared" si="12"/>
        <v>-1975100</v>
      </c>
      <c r="E47" s="25">
        <f t="shared" si="1"/>
        <v>-25.510177722669965</v>
      </c>
      <c r="F47" s="28">
        <v>5767300</v>
      </c>
      <c r="G47" s="24">
        <f t="shared" si="13"/>
        <v>0</v>
      </c>
      <c r="H47" s="25">
        <f t="shared" si="3"/>
        <v>0</v>
      </c>
      <c r="I47" s="28">
        <v>5767300</v>
      </c>
      <c r="J47" s="24">
        <f t="shared" si="14"/>
        <v>0</v>
      </c>
      <c r="K47" s="25">
        <f t="shared" si="15"/>
        <v>0</v>
      </c>
      <c r="L47" s="24">
        <f t="shared" si="16"/>
        <v>-1975100</v>
      </c>
      <c r="M47" s="25">
        <f t="shared" si="17"/>
        <v>-25.510177722669965</v>
      </c>
    </row>
    <row r="48" spans="1:13" s="27" customFormat="1" ht="31.5" x14ac:dyDescent="0.25">
      <c r="A48" s="23" t="s">
        <v>68</v>
      </c>
      <c r="B48" s="28">
        <v>5727100</v>
      </c>
      <c r="C48" s="28">
        <v>5995400</v>
      </c>
      <c r="D48" s="24">
        <f t="shared" si="12"/>
        <v>268300</v>
      </c>
      <c r="E48" s="25">
        <f t="shared" si="1"/>
        <v>4.6847444605472361</v>
      </c>
      <c r="F48" s="28">
        <v>6587800</v>
      </c>
      <c r="G48" s="24">
        <f t="shared" si="13"/>
        <v>592400</v>
      </c>
      <c r="H48" s="25">
        <f t="shared" si="3"/>
        <v>9.8809086966674471</v>
      </c>
      <c r="I48" s="28">
        <v>6559000</v>
      </c>
      <c r="J48" s="24">
        <f t="shared" si="14"/>
        <v>-28800</v>
      </c>
      <c r="K48" s="25">
        <f t="shared" si="15"/>
        <v>-0.43717174170436124</v>
      </c>
      <c r="L48" s="24">
        <f t="shared" si="16"/>
        <v>831900</v>
      </c>
      <c r="M48" s="25">
        <f t="shared" si="17"/>
        <v>14.52567617118612</v>
      </c>
    </row>
    <row r="49" spans="1:13" s="27" customFormat="1" ht="31.5" x14ac:dyDescent="0.25">
      <c r="A49" s="23" t="s">
        <v>13</v>
      </c>
      <c r="B49" s="28">
        <v>72800</v>
      </c>
      <c r="C49" s="28">
        <v>64500</v>
      </c>
      <c r="D49" s="24">
        <f t="shared" si="12"/>
        <v>-8300</v>
      </c>
      <c r="E49" s="25">
        <f t="shared" si="1"/>
        <v>-11.401098901098905</v>
      </c>
      <c r="F49" s="28">
        <v>64400</v>
      </c>
      <c r="G49" s="24">
        <f t="shared" si="13"/>
        <v>-100</v>
      </c>
      <c r="H49" s="25">
        <f t="shared" si="3"/>
        <v>-0.15503875968991565</v>
      </c>
      <c r="I49" s="28">
        <v>64400</v>
      </c>
      <c r="J49" s="24">
        <f t="shared" si="14"/>
        <v>0</v>
      </c>
      <c r="K49" s="25">
        <f t="shared" si="15"/>
        <v>0</v>
      </c>
      <c r="L49" s="24">
        <f t="shared" si="16"/>
        <v>-8400</v>
      </c>
      <c r="M49" s="25">
        <f t="shared" si="17"/>
        <v>-11.538461538461547</v>
      </c>
    </row>
    <row r="50" spans="1:13" s="27" customFormat="1" ht="63" x14ac:dyDescent="0.25">
      <c r="A50" s="23" t="s">
        <v>33</v>
      </c>
      <c r="B50" s="28">
        <v>126681100</v>
      </c>
      <c r="C50" s="28">
        <v>118575200</v>
      </c>
      <c r="D50" s="24">
        <f t="shared" si="12"/>
        <v>-8105900</v>
      </c>
      <c r="E50" s="25">
        <f t="shared" si="1"/>
        <v>-6.3986656257326473</v>
      </c>
      <c r="F50" s="28">
        <v>105714800</v>
      </c>
      <c r="G50" s="24">
        <f t="shared" si="13"/>
        <v>-12860400</v>
      </c>
      <c r="H50" s="25">
        <f t="shared" si="3"/>
        <v>-10.845775507863365</v>
      </c>
      <c r="I50" s="28">
        <v>103025700</v>
      </c>
      <c r="J50" s="24">
        <f t="shared" si="14"/>
        <v>-2689100</v>
      </c>
      <c r="K50" s="25">
        <f t="shared" si="15"/>
        <v>-2.5437308683363113</v>
      </c>
      <c r="L50" s="24">
        <f t="shared" si="16"/>
        <v>-23655400</v>
      </c>
      <c r="M50" s="25">
        <f t="shared" si="17"/>
        <v>-18.673188028837757</v>
      </c>
    </row>
    <row r="51" spans="1:13" s="27" customFormat="1" ht="78.75" x14ac:dyDescent="0.25">
      <c r="A51" s="23" t="s">
        <v>67</v>
      </c>
      <c r="B51" s="28">
        <v>195500</v>
      </c>
      <c r="C51" s="28">
        <v>195600</v>
      </c>
      <c r="D51" s="24">
        <f t="shared" si="12"/>
        <v>100</v>
      </c>
      <c r="E51" s="25">
        <f t="shared" si="1"/>
        <v>5.1150895140665398E-2</v>
      </c>
      <c r="F51" s="28">
        <v>0</v>
      </c>
      <c r="G51" s="24">
        <f t="shared" si="13"/>
        <v>-195600</v>
      </c>
      <c r="H51" s="25">
        <f t="shared" si="3"/>
        <v>-100</v>
      </c>
      <c r="I51" s="28">
        <v>0</v>
      </c>
      <c r="J51" s="24">
        <f t="shared" si="14"/>
        <v>0</v>
      </c>
      <c r="K51" s="25">
        <v>0</v>
      </c>
      <c r="L51" s="24">
        <f t="shared" si="16"/>
        <v>-195500</v>
      </c>
      <c r="M51" s="25">
        <f t="shared" si="17"/>
        <v>-100</v>
      </c>
    </row>
    <row r="52" spans="1:13" s="27" customFormat="1" ht="110.25" x14ac:dyDescent="0.25">
      <c r="A52" s="23" t="s">
        <v>32</v>
      </c>
      <c r="B52" s="28">
        <v>572700</v>
      </c>
      <c r="C52" s="28">
        <v>619200</v>
      </c>
      <c r="D52" s="24">
        <f t="shared" si="12"/>
        <v>46500</v>
      </c>
      <c r="E52" s="25">
        <f t="shared" si="1"/>
        <v>8.1194342587742199</v>
      </c>
      <c r="F52" s="28">
        <v>619200</v>
      </c>
      <c r="G52" s="24">
        <f t="shared" si="13"/>
        <v>0</v>
      </c>
      <c r="H52" s="25">
        <f t="shared" si="3"/>
        <v>0</v>
      </c>
      <c r="I52" s="28">
        <v>619200</v>
      </c>
      <c r="J52" s="24">
        <f t="shared" si="14"/>
        <v>0</v>
      </c>
      <c r="K52" s="25">
        <f t="shared" si="15"/>
        <v>0</v>
      </c>
      <c r="L52" s="24">
        <f t="shared" si="16"/>
        <v>46500</v>
      </c>
      <c r="M52" s="25">
        <f t="shared" si="17"/>
        <v>8.1194342587742199</v>
      </c>
    </row>
    <row r="53" spans="1:13" s="27" customFormat="1" ht="31.5" x14ac:dyDescent="0.25">
      <c r="A53" s="23" t="s">
        <v>14</v>
      </c>
      <c r="B53" s="28">
        <v>126697600</v>
      </c>
      <c r="C53" s="28">
        <v>195702100</v>
      </c>
      <c r="D53" s="24">
        <f t="shared" si="12"/>
        <v>69004500</v>
      </c>
      <c r="E53" s="25">
        <f t="shared" si="1"/>
        <v>54.46393617558661</v>
      </c>
      <c r="F53" s="28">
        <v>190894000</v>
      </c>
      <c r="G53" s="24">
        <f t="shared" si="13"/>
        <v>-4808100</v>
      </c>
      <c r="H53" s="25">
        <f t="shared" si="3"/>
        <v>-2.4568464007284518</v>
      </c>
      <c r="I53" s="28">
        <v>185653400</v>
      </c>
      <c r="J53" s="24">
        <f t="shared" si="14"/>
        <v>-5240600</v>
      </c>
      <c r="K53" s="25">
        <f t="shared" si="15"/>
        <v>-2.7452931993671825</v>
      </c>
      <c r="L53" s="24">
        <f t="shared" si="16"/>
        <v>58955800</v>
      </c>
      <c r="M53" s="25">
        <f t="shared" si="17"/>
        <v>46.532688859141757</v>
      </c>
    </row>
    <row r="54" spans="1:13" s="27" customFormat="1" ht="31.5" x14ac:dyDescent="0.25">
      <c r="A54" s="23" t="s">
        <v>71</v>
      </c>
      <c r="B54" s="28">
        <v>22833400</v>
      </c>
      <c r="C54" s="28">
        <v>61727700</v>
      </c>
      <c r="D54" s="24">
        <f t="shared" si="12"/>
        <v>38894300</v>
      </c>
      <c r="E54" s="25">
        <f t="shared" si="1"/>
        <v>170.33950265838638</v>
      </c>
      <c r="F54" s="28">
        <v>66357700</v>
      </c>
      <c r="G54" s="24">
        <f t="shared" si="13"/>
        <v>4630000</v>
      </c>
      <c r="H54" s="25">
        <f t="shared" si="3"/>
        <v>7.5006844577069955</v>
      </c>
      <c r="I54" s="28">
        <v>81898500</v>
      </c>
      <c r="J54" s="24">
        <f t="shared" si="14"/>
        <v>15540800</v>
      </c>
      <c r="K54" s="25">
        <f t="shared" si="15"/>
        <v>23.419738779373006</v>
      </c>
      <c r="L54" s="24">
        <f t="shared" si="16"/>
        <v>59065100</v>
      </c>
      <c r="M54" s="25">
        <f t="shared" si="17"/>
        <v>258.67851480725602</v>
      </c>
    </row>
    <row r="55" spans="1:13" s="27" customFormat="1" ht="47.25" x14ac:dyDescent="0.25">
      <c r="A55" s="23" t="s">
        <v>74</v>
      </c>
      <c r="B55" s="28">
        <v>0</v>
      </c>
      <c r="C55" s="28">
        <v>66792400</v>
      </c>
      <c r="D55" s="24">
        <f t="shared" si="12"/>
        <v>66792400</v>
      </c>
      <c r="E55" s="25">
        <v>0</v>
      </c>
      <c r="F55" s="28">
        <v>29828300</v>
      </c>
      <c r="G55" s="24">
        <f t="shared" si="13"/>
        <v>-36964100</v>
      </c>
      <c r="H55" s="25">
        <f t="shared" si="3"/>
        <v>-55.341775411573771</v>
      </c>
      <c r="I55" s="28">
        <v>16132500</v>
      </c>
      <c r="J55" s="24">
        <f t="shared" si="14"/>
        <v>-13695800</v>
      </c>
      <c r="K55" s="25">
        <f t="shared" si="15"/>
        <v>-45.915456127234876</v>
      </c>
      <c r="L55" s="24">
        <f t="shared" si="16"/>
        <v>16132500</v>
      </c>
      <c r="M55" s="25">
        <v>0</v>
      </c>
    </row>
    <row r="56" spans="1:13" s="27" customFormat="1" ht="63" x14ac:dyDescent="0.25">
      <c r="A56" s="23" t="s">
        <v>48</v>
      </c>
      <c r="B56" s="28">
        <v>219800000</v>
      </c>
      <c r="C56" s="28">
        <v>0</v>
      </c>
      <c r="D56" s="24">
        <f t="shared" si="12"/>
        <v>-219800000</v>
      </c>
      <c r="E56" s="25">
        <f t="shared" si="1"/>
        <v>-100</v>
      </c>
      <c r="F56" s="28">
        <v>0</v>
      </c>
      <c r="G56" s="24">
        <f t="shared" si="13"/>
        <v>0</v>
      </c>
      <c r="H56" s="25">
        <v>0</v>
      </c>
      <c r="I56" s="28">
        <v>0</v>
      </c>
      <c r="J56" s="24">
        <f t="shared" si="14"/>
        <v>0</v>
      </c>
      <c r="K56" s="25">
        <v>0</v>
      </c>
      <c r="L56" s="24">
        <f t="shared" si="16"/>
        <v>-219800000</v>
      </c>
      <c r="M56" s="25">
        <f t="shared" si="17"/>
        <v>-100</v>
      </c>
    </row>
    <row r="57" spans="1:13" s="27" customFormat="1" ht="94.5" x14ac:dyDescent="0.25">
      <c r="A57" s="23" t="s">
        <v>49</v>
      </c>
      <c r="B57" s="28">
        <v>275500000</v>
      </c>
      <c r="C57" s="28">
        <v>0</v>
      </c>
      <c r="D57" s="24">
        <f t="shared" si="12"/>
        <v>-275500000</v>
      </c>
      <c r="E57" s="25">
        <f t="shared" si="1"/>
        <v>-100</v>
      </c>
      <c r="F57" s="28">
        <v>0</v>
      </c>
      <c r="G57" s="24">
        <f t="shared" si="13"/>
        <v>0</v>
      </c>
      <c r="H57" s="25">
        <v>0</v>
      </c>
      <c r="I57" s="28">
        <v>0</v>
      </c>
      <c r="J57" s="24">
        <f t="shared" si="14"/>
        <v>0</v>
      </c>
      <c r="K57" s="25">
        <v>0</v>
      </c>
      <c r="L57" s="24">
        <f t="shared" si="16"/>
        <v>-275500000</v>
      </c>
      <c r="M57" s="25">
        <f t="shared" si="17"/>
        <v>-100</v>
      </c>
    </row>
    <row r="58" spans="1:13" s="27" customFormat="1" ht="31.5" x14ac:dyDescent="0.25">
      <c r="A58" s="23" t="s">
        <v>46</v>
      </c>
      <c r="B58" s="28">
        <v>80000000</v>
      </c>
      <c r="C58" s="28">
        <v>0</v>
      </c>
      <c r="D58" s="24">
        <f t="shared" si="12"/>
        <v>-80000000</v>
      </c>
      <c r="E58" s="25">
        <f t="shared" si="1"/>
        <v>-100</v>
      </c>
      <c r="F58" s="28">
        <v>0</v>
      </c>
      <c r="G58" s="24">
        <f t="shared" si="13"/>
        <v>0</v>
      </c>
      <c r="H58" s="25">
        <v>0</v>
      </c>
      <c r="I58" s="28">
        <v>0</v>
      </c>
      <c r="J58" s="24">
        <f t="shared" si="14"/>
        <v>0</v>
      </c>
      <c r="K58" s="25">
        <v>0</v>
      </c>
      <c r="L58" s="24">
        <f t="shared" si="16"/>
        <v>-80000000</v>
      </c>
      <c r="M58" s="25">
        <f t="shared" si="17"/>
        <v>-100</v>
      </c>
    </row>
    <row r="59" spans="1:13" s="27" customFormat="1" ht="31.5" x14ac:dyDescent="0.25">
      <c r="A59" s="23" t="s">
        <v>22</v>
      </c>
      <c r="B59" s="28">
        <v>25205800</v>
      </c>
      <c r="C59" s="28">
        <v>25242500</v>
      </c>
      <c r="D59" s="24">
        <f t="shared" si="12"/>
        <v>36700</v>
      </c>
      <c r="E59" s="25">
        <f t="shared" si="1"/>
        <v>0.14560140919948594</v>
      </c>
      <c r="F59" s="28">
        <v>34470700</v>
      </c>
      <c r="G59" s="24">
        <f t="shared" si="13"/>
        <v>9228200</v>
      </c>
      <c r="H59" s="25">
        <f t="shared" si="3"/>
        <v>36.558185599683071</v>
      </c>
      <c r="I59" s="28">
        <v>33096600</v>
      </c>
      <c r="J59" s="24">
        <f t="shared" si="14"/>
        <v>-1374100</v>
      </c>
      <c r="K59" s="25">
        <f t="shared" si="15"/>
        <v>-3.9862840035160332</v>
      </c>
      <c r="L59" s="24">
        <f t="shared" si="16"/>
        <v>7890800</v>
      </c>
      <c r="M59" s="25">
        <f t="shared" si="17"/>
        <v>31.305493180141099</v>
      </c>
    </row>
    <row r="60" spans="1:13" s="27" customFormat="1" ht="47.25" x14ac:dyDescent="0.25">
      <c r="A60" s="23" t="s">
        <v>69</v>
      </c>
      <c r="B60" s="28">
        <v>0</v>
      </c>
      <c r="C60" s="28">
        <v>69285900</v>
      </c>
      <c r="D60" s="24">
        <f t="shared" si="12"/>
        <v>69285900</v>
      </c>
      <c r="E60" s="25">
        <v>0</v>
      </c>
      <c r="F60" s="28">
        <v>55225200</v>
      </c>
      <c r="G60" s="24">
        <f t="shared" si="13"/>
        <v>-14060700</v>
      </c>
      <c r="H60" s="25">
        <f t="shared" si="3"/>
        <v>-20.29373941884279</v>
      </c>
      <c r="I60" s="28">
        <v>0</v>
      </c>
      <c r="J60" s="24">
        <f t="shared" si="14"/>
        <v>-55225200</v>
      </c>
      <c r="K60" s="25">
        <f t="shared" si="15"/>
        <v>-100</v>
      </c>
      <c r="L60" s="24">
        <f t="shared" si="16"/>
        <v>0</v>
      </c>
      <c r="M60" s="25">
        <v>0</v>
      </c>
    </row>
    <row r="61" spans="1:13" s="27" customFormat="1" ht="78.75" x14ac:dyDescent="0.25">
      <c r="A61" s="23" t="s">
        <v>76</v>
      </c>
      <c r="B61" s="28">
        <v>0</v>
      </c>
      <c r="C61" s="28">
        <v>113878700</v>
      </c>
      <c r="D61" s="24">
        <f t="shared" si="12"/>
        <v>113878700</v>
      </c>
      <c r="E61" s="25">
        <v>0</v>
      </c>
      <c r="F61" s="28">
        <v>120889800</v>
      </c>
      <c r="G61" s="24">
        <f t="shared" si="13"/>
        <v>7011100</v>
      </c>
      <c r="H61" s="25">
        <f t="shared" si="3"/>
        <v>6.1566385987897689</v>
      </c>
      <c r="I61" s="28">
        <v>0</v>
      </c>
      <c r="J61" s="24">
        <f t="shared" si="14"/>
        <v>-120889800</v>
      </c>
      <c r="K61" s="25">
        <f t="shared" si="15"/>
        <v>-100</v>
      </c>
      <c r="L61" s="24">
        <f t="shared" si="16"/>
        <v>0</v>
      </c>
      <c r="M61" s="25">
        <v>0</v>
      </c>
    </row>
    <row r="62" spans="1:13" s="27" customFormat="1" ht="47.25" x14ac:dyDescent="0.25">
      <c r="A62" s="23" t="s">
        <v>70</v>
      </c>
      <c r="B62" s="28">
        <v>0</v>
      </c>
      <c r="C62" s="28">
        <v>104685200</v>
      </c>
      <c r="D62" s="24">
        <f t="shared" si="12"/>
        <v>104685200</v>
      </c>
      <c r="E62" s="25">
        <v>0</v>
      </c>
      <c r="F62" s="28">
        <v>0</v>
      </c>
      <c r="G62" s="24">
        <f t="shared" si="13"/>
        <v>-104685200</v>
      </c>
      <c r="H62" s="25">
        <f t="shared" si="3"/>
        <v>-100</v>
      </c>
      <c r="I62" s="28">
        <v>0</v>
      </c>
      <c r="J62" s="24">
        <f t="shared" si="14"/>
        <v>0</v>
      </c>
      <c r="K62" s="25">
        <v>0</v>
      </c>
      <c r="L62" s="24">
        <f t="shared" si="16"/>
        <v>0</v>
      </c>
      <c r="M62" s="25">
        <v>0</v>
      </c>
    </row>
    <row r="63" spans="1:13" s="27" customFormat="1" ht="63" x14ac:dyDescent="0.25">
      <c r="A63" s="23" t="s">
        <v>72</v>
      </c>
      <c r="B63" s="28">
        <v>0</v>
      </c>
      <c r="C63" s="28">
        <v>73781400</v>
      </c>
      <c r="D63" s="24">
        <f t="shared" si="12"/>
        <v>73781400</v>
      </c>
      <c r="E63" s="25">
        <v>0</v>
      </c>
      <c r="F63" s="28">
        <v>80421800</v>
      </c>
      <c r="G63" s="24">
        <f t="shared" si="13"/>
        <v>6640400</v>
      </c>
      <c r="H63" s="25">
        <f t="shared" si="3"/>
        <v>9.0001002962806496</v>
      </c>
      <c r="I63" s="28">
        <v>87659800</v>
      </c>
      <c r="J63" s="24">
        <f t="shared" si="14"/>
        <v>7238000</v>
      </c>
      <c r="K63" s="25">
        <f t="shared" si="15"/>
        <v>9.000047250869784</v>
      </c>
      <c r="L63" s="24">
        <f t="shared" si="16"/>
        <v>87659800</v>
      </c>
      <c r="M63" s="25">
        <v>0</v>
      </c>
    </row>
    <row r="64" spans="1:13" s="27" customFormat="1" ht="31.5" x14ac:dyDescent="0.25">
      <c r="A64" s="23" t="s">
        <v>73</v>
      </c>
      <c r="B64" s="28">
        <v>0</v>
      </c>
      <c r="C64" s="28">
        <v>69205700</v>
      </c>
      <c r="D64" s="24">
        <f t="shared" si="12"/>
        <v>69205700</v>
      </c>
      <c r="E64" s="25">
        <v>0</v>
      </c>
      <c r="F64" s="28">
        <v>86285900</v>
      </c>
      <c r="G64" s="24">
        <f t="shared" si="13"/>
        <v>17080200</v>
      </c>
      <c r="H64" s="25">
        <f t="shared" si="3"/>
        <v>24.680337024262442</v>
      </c>
      <c r="I64" s="28">
        <v>0</v>
      </c>
      <c r="J64" s="24">
        <f t="shared" si="14"/>
        <v>-86285900</v>
      </c>
      <c r="K64" s="25">
        <f t="shared" si="15"/>
        <v>-100</v>
      </c>
      <c r="L64" s="24">
        <f t="shared" si="16"/>
        <v>0</v>
      </c>
      <c r="M64" s="25">
        <v>0</v>
      </c>
    </row>
    <row r="65" spans="1:13" s="27" customFormat="1" ht="31.5" x14ac:dyDescent="0.25">
      <c r="A65" s="23" t="s">
        <v>75</v>
      </c>
      <c r="B65" s="28">
        <v>0</v>
      </c>
      <c r="C65" s="28">
        <v>35897400</v>
      </c>
      <c r="D65" s="24">
        <f t="shared" si="12"/>
        <v>35897400</v>
      </c>
      <c r="E65" s="25">
        <v>0</v>
      </c>
      <c r="F65" s="28">
        <v>87287400</v>
      </c>
      <c r="G65" s="24">
        <f t="shared" si="13"/>
        <v>51390000</v>
      </c>
      <c r="H65" s="25">
        <f t="shared" si="3"/>
        <v>143.15800030085745</v>
      </c>
      <c r="I65" s="28">
        <v>52631500</v>
      </c>
      <c r="J65" s="24">
        <f>I65-F65</f>
        <v>-34655900</v>
      </c>
      <c r="K65" s="25">
        <f t="shared" si="15"/>
        <v>-39.70321031443256</v>
      </c>
      <c r="L65" s="24">
        <f t="shared" si="16"/>
        <v>52631500</v>
      </c>
      <c r="M65" s="25">
        <v>0</v>
      </c>
    </row>
    <row r="66" spans="1:13" s="36" customFormat="1" x14ac:dyDescent="0.25">
      <c r="A66" s="30" t="s">
        <v>16</v>
      </c>
      <c r="B66" s="32">
        <f>SUM(B29:B65)</f>
        <v>2006778200</v>
      </c>
      <c r="C66" s="32">
        <f>SUM(C29:C65)</f>
        <v>2886486600</v>
      </c>
      <c r="D66" s="32">
        <f t="shared" ref="D66" si="18">C66-B66</f>
        <v>879708400</v>
      </c>
      <c r="E66" s="33">
        <f t="shared" si="1"/>
        <v>43.836852523113919</v>
      </c>
      <c r="F66" s="32">
        <f>SUM(F29:F65)</f>
        <v>1481277100</v>
      </c>
      <c r="G66" s="32">
        <f t="shared" ref="G66" si="19">F66-C66</f>
        <v>-1405209500</v>
      </c>
      <c r="H66" s="33">
        <f t="shared" si="3"/>
        <v>-48.682349677285877</v>
      </c>
      <c r="I66" s="32">
        <f>SUM(I29:I65)</f>
        <v>1294106500</v>
      </c>
      <c r="J66" s="32">
        <f t="shared" si="14"/>
        <v>-187170600</v>
      </c>
      <c r="K66" s="33">
        <f t="shared" si="15"/>
        <v>-12.635758697680529</v>
      </c>
      <c r="L66" s="32">
        <f t="shared" si="16"/>
        <v>-712671700</v>
      </c>
      <c r="M66" s="33">
        <f t="shared" si="17"/>
        <v>-35.513227121960966</v>
      </c>
    </row>
    <row r="67" spans="1:13" s="35" customFormat="1" x14ac:dyDescent="0.25">
      <c r="A67" s="39" t="s">
        <v>17</v>
      </c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1"/>
    </row>
    <row r="68" spans="1:13" s="34" customFormat="1" ht="31.5" x14ac:dyDescent="0.25">
      <c r="A68" s="37" t="s">
        <v>18</v>
      </c>
      <c r="B68" s="28">
        <v>6676300</v>
      </c>
      <c r="C68" s="28">
        <v>5339900</v>
      </c>
      <c r="D68" s="24">
        <f t="shared" ref="D68" si="20">C68-B68</f>
        <v>-1336400</v>
      </c>
      <c r="E68" s="25">
        <f t="shared" si="1"/>
        <v>-20.017075326153716</v>
      </c>
      <c r="F68" s="28">
        <v>5339900</v>
      </c>
      <c r="G68" s="24">
        <f>F68-C68</f>
        <v>0</v>
      </c>
      <c r="H68" s="25">
        <f t="shared" si="3"/>
        <v>0</v>
      </c>
      <c r="I68" s="28">
        <v>5339900</v>
      </c>
      <c r="J68" s="24">
        <f>I68-F68</f>
        <v>0</v>
      </c>
      <c r="K68" s="25">
        <f t="shared" si="15"/>
        <v>0</v>
      </c>
      <c r="L68" s="24">
        <f>I68-B68</f>
        <v>-1336400</v>
      </c>
      <c r="M68" s="25">
        <f t="shared" si="17"/>
        <v>-20.017075326153716</v>
      </c>
    </row>
    <row r="69" spans="1:13" s="34" customFormat="1" ht="126" x14ac:dyDescent="0.25">
      <c r="A69" s="37" t="s">
        <v>78</v>
      </c>
      <c r="B69" s="28">
        <v>93744000</v>
      </c>
      <c r="C69" s="28">
        <v>91556600</v>
      </c>
      <c r="D69" s="24">
        <f t="shared" ref="D69:D70" si="21">C69-B69</f>
        <v>-2187400</v>
      </c>
      <c r="E69" s="25">
        <f t="shared" si="1"/>
        <v>-2.3333760027308301</v>
      </c>
      <c r="F69" s="28">
        <v>90306700</v>
      </c>
      <c r="G69" s="24">
        <f t="shared" ref="G69:G70" si="22">F69-C69</f>
        <v>-1249900</v>
      </c>
      <c r="H69" s="25">
        <f t="shared" si="3"/>
        <v>-1.3651664653340134</v>
      </c>
      <c r="I69" s="28">
        <v>89213000</v>
      </c>
      <c r="J69" s="24">
        <f t="shared" ref="J69:J71" si="23">I69-F69</f>
        <v>-1093700</v>
      </c>
      <c r="K69" s="25">
        <f t="shared" ref="K69:K71" si="24">(I69/F69*100-100)</f>
        <v>-1.2110950793241244</v>
      </c>
      <c r="L69" s="24">
        <f t="shared" ref="L69:L71" si="25">I69-B69</f>
        <v>-4531000</v>
      </c>
      <c r="M69" s="25">
        <f t="shared" ref="M69:M73" si="26">(I69/B69*100-100)</f>
        <v>-4.8333760027308443</v>
      </c>
    </row>
    <row r="70" spans="1:13" s="34" customFormat="1" ht="157.5" x14ac:dyDescent="0.25">
      <c r="A70" s="37" t="s">
        <v>77</v>
      </c>
      <c r="B70" s="28">
        <v>0</v>
      </c>
      <c r="C70" s="28">
        <v>2499800</v>
      </c>
      <c r="D70" s="24">
        <f t="shared" si="21"/>
        <v>2499800</v>
      </c>
      <c r="E70" s="25">
        <v>0</v>
      </c>
      <c r="F70" s="28">
        <v>2499800</v>
      </c>
      <c r="G70" s="24">
        <f t="shared" si="22"/>
        <v>0</v>
      </c>
      <c r="H70" s="25">
        <f t="shared" si="3"/>
        <v>0</v>
      </c>
      <c r="I70" s="28">
        <v>2499800</v>
      </c>
      <c r="J70" s="24">
        <f t="shared" si="23"/>
        <v>0</v>
      </c>
      <c r="K70" s="25">
        <f t="shared" si="24"/>
        <v>0</v>
      </c>
      <c r="L70" s="24">
        <f t="shared" si="25"/>
        <v>2499800</v>
      </c>
      <c r="M70" s="25">
        <v>0</v>
      </c>
    </row>
    <row r="71" spans="1:13" s="34" customFormat="1" x14ac:dyDescent="0.25">
      <c r="A71" s="30" t="s">
        <v>19</v>
      </c>
      <c r="B71" s="38">
        <f>SUM(B68:B70)</f>
        <v>100420300</v>
      </c>
      <c r="C71" s="38">
        <f>SUM(C68:C70)</f>
        <v>99396300</v>
      </c>
      <c r="D71" s="32">
        <f t="shared" ref="D71" si="27">C71-B71</f>
        <v>-1024000</v>
      </c>
      <c r="E71" s="33">
        <f t="shared" si="1"/>
        <v>-1.0197141414634388</v>
      </c>
      <c r="F71" s="38">
        <f>SUM(F68:F70)</f>
        <v>98146400</v>
      </c>
      <c r="G71" s="32">
        <f t="shared" ref="G71" si="28">F71-C71</f>
        <v>-1249900</v>
      </c>
      <c r="H71" s="33">
        <f t="shared" si="3"/>
        <v>-1.2574914760408546</v>
      </c>
      <c r="I71" s="38">
        <f>SUM(I68:I70)</f>
        <v>97052700</v>
      </c>
      <c r="J71" s="32">
        <f t="shared" si="23"/>
        <v>-1093700</v>
      </c>
      <c r="K71" s="33">
        <f t="shared" si="24"/>
        <v>-1.114355697203365</v>
      </c>
      <c r="L71" s="32">
        <f t="shared" si="25"/>
        <v>-3367600</v>
      </c>
      <c r="M71" s="33">
        <f t="shared" si="26"/>
        <v>-3.3535052175705573</v>
      </c>
    </row>
    <row r="72" spans="1:13" s="27" customFormat="1" x14ac:dyDescent="0.25">
      <c r="A72" s="39" t="s">
        <v>4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1"/>
    </row>
    <row r="73" spans="1:13" s="34" customFormat="1" ht="63" x14ac:dyDescent="0.25">
      <c r="A73" s="23" t="s">
        <v>36</v>
      </c>
      <c r="B73" s="28">
        <v>328521600</v>
      </c>
      <c r="C73" s="28">
        <v>401210100</v>
      </c>
      <c r="D73" s="24">
        <f>C73-B73</f>
        <v>72688500</v>
      </c>
      <c r="E73" s="25">
        <f t="shared" si="1"/>
        <v>22.125942403787164</v>
      </c>
      <c r="F73" s="28">
        <v>0</v>
      </c>
      <c r="G73" s="24">
        <f>F73-C73</f>
        <v>-401210100</v>
      </c>
      <c r="H73" s="25">
        <f t="shared" si="3"/>
        <v>-100</v>
      </c>
      <c r="I73" s="28">
        <v>0</v>
      </c>
      <c r="J73" s="24">
        <f>I73-F73</f>
        <v>0</v>
      </c>
      <c r="K73" s="25">
        <v>0</v>
      </c>
      <c r="L73" s="24">
        <f>I73-B73</f>
        <v>-328521600</v>
      </c>
      <c r="M73" s="25">
        <f t="shared" si="26"/>
        <v>-100</v>
      </c>
    </row>
    <row r="74" spans="1:13" s="13" customFormat="1" x14ac:dyDescent="0.25">
      <c r="A74" s="15" t="s">
        <v>20</v>
      </c>
      <c r="B74" s="22">
        <f>B73</f>
        <v>328521600</v>
      </c>
      <c r="C74" s="21">
        <f>C73</f>
        <v>401210100</v>
      </c>
      <c r="D74" s="18">
        <f t="shared" ref="D74" si="29">C74-B74</f>
        <v>72688500</v>
      </c>
      <c r="E74" s="33">
        <f t="shared" si="1"/>
        <v>22.125942403787164</v>
      </c>
      <c r="F74" s="21">
        <f>F73</f>
        <v>0</v>
      </c>
      <c r="G74" s="18">
        <f t="shared" ref="G74" si="30">F74-C74</f>
        <v>-401210100</v>
      </c>
      <c r="H74" s="33">
        <f t="shared" si="3"/>
        <v>-100</v>
      </c>
      <c r="I74" s="21">
        <f>I73</f>
        <v>0</v>
      </c>
      <c r="J74" s="32">
        <f t="shared" ref="J74:J75" si="31">I74-F74</f>
        <v>0</v>
      </c>
      <c r="K74" s="33">
        <v>0</v>
      </c>
      <c r="L74" s="32">
        <f t="shared" ref="L74:L75" si="32">I74-B74</f>
        <v>-328521600</v>
      </c>
      <c r="M74" s="33">
        <f t="shared" ref="M74:M75" si="33">(I74/B74*100-100)</f>
        <v>-100</v>
      </c>
    </row>
    <row r="75" spans="1:13" s="7" customFormat="1" x14ac:dyDescent="0.25">
      <c r="A75" s="10" t="s">
        <v>21</v>
      </c>
      <c r="B75" s="22">
        <f>B74+B71+B66+B27</f>
        <v>6844688100</v>
      </c>
      <c r="C75" s="22">
        <f t="shared" ref="C75:I75" si="34">C74+C71+C66+C27</f>
        <v>8238511400</v>
      </c>
      <c r="D75" s="22">
        <f t="shared" si="34"/>
        <v>1393823300</v>
      </c>
      <c r="E75" s="33">
        <f t="shared" ref="E75" si="35">(C75/B75*100-100)</f>
        <v>20.36357653754888</v>
      </c>
      <c r="F75" s="22">
        <f t="shared" si="34"/>
        <v>6472621600</v>
      </c>
      <c r="G75" s="22">
        <f t="shared" si="34"/>
        <v>-1765889800</v>
      </c>
      <c r="H75" s="33">
        <f t="shared" ref="H75" si="36">(F75/C75*100-100)</f>
        <v>-21.434573726510834</v>
      </c>
      <c r="I75" s="22">
        <f t="shared" si="34"/>
        <v>6282071700</v>
      </c>
      <c r="J75" s="32">
        <f t="shared" si="31"/>
        <v>-190549900</v>
      </c>
      <c r="K75" s="33">
        <f t="shared" ref="K75" si="37">(I75/F75*100-100)</f>
        <v>-2.9439369667462074</v>
      </c>
      <c r="L75" s="32">
        <f t="shared" si="32"/>
        <v>-562616400</v>
      </c>
      <c r="M75" s="33">
        <f t="shared" si="33"/>
        <v>-8.2197521900230868</v>
      </c>
    </row>
    <row r="76" spans="1:13" x14ac:dyDescent="0.25">
      <c r="A76" s="11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ht="3.75" customHeight="1" x14ac:dyDescent="0.25">
      <c r="A77" s="16"/>
      <c r="E77" s="2"/>
      <c r="H77" s="2"/>
      <c r="J77" s="20"/>
      <c r="K77" s="4"/>
      <c r="L77" s="20"/>
      <c r="M77" s="4"/>
    </row>
    <row r="78" spans="1:13" ht="19.5" x14ac:dyDescent="0.25">
      <c r="A78" s="16"/>
      <c r="E78" s="6"/>
      <c r="H78" s="6"/>
      <c r="J78" s="20"/>
      <c r="K78" s="4"/>
      <c r="L78" s="20"/>
      <c r="M78" s="4"/>
    </row>
    <row r="79" spans="1:13" x14ac:dyDescent="0.25">
      <c r="E79" s="6"/>
      <c r="H79" s="17"/>
      <c r="J79" s="20"/>
      <c r="K79" s="4"/>
      <c r="L79" s="20"/>
      <c r="M79" s="4"/>
    </row>
    <row r="80" spans="1:13" x14ac:dyDescent="0.25">
      <c r="H80" s="4"/>
      <c r="I80" s="20"/>
      <c r="J80" s="20"/>
      <c r="K80" s="4"/>
      <c r="L80" s="20"/>
      <c r="M80" s="4"/>
    </row>
  </sheetData>
  <autoFilter ref="A8:M75"/>
  <mergeCells count="14">
    <mergeCell ref="A72:M72"/>
    <mergeCell ref="A28:M28"/>
    <mergeCell ref="A4:M4"/>
    <mergeCell ref="L6:M6"/>
    <mergeCell ref="A9:M9"/>
    <mergeCell ref="I6:I7"/>
    <mergeCell ref="A67:M67"/>
    <mergeCell ref="F6:F7"/>
    <mergeCell ref="G6:H6"/>
    <mergeCell ref="A6:A7"/>
    <mergeCell ref="B6:B7"/>
    <mergeCell ref="C6:C7"/>
    <mergeCell ref="D6:E6"/>
    <mergeCell ref="J6:K6"/>
  </mergeCells>
  <pageMargins left="0.39370078740157483" right="0.39370078740157483" top="0.78740157480314965" bottom="0.39370078740157483" header="0.39370078740157483" footer="0"/>
  <pageSetup paperSize="9" scale="60" fitToHeight="5" orientation="landscape" r:id="rId1"/>
  <headerFooter>
    <oddHeader>&amp;C&amp;P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2024-12-06T09:45:53Z</cp:lastPrinted>
  <dcterms:created xsi:type="dcterms:W3CDTF">2013-11-25T11:49:42Z</dcterms:created>
  <dcterms:modified xsi:type="dcterms:W3CDTF">2024-12-06T09:46:08Z</dcterms:modified>
</cp:coreProperties>
</file>