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Проект бюджета 2025-2027 04.12\приложения к заключению\"/>
    </mc:Choice>
  </mc:AlternateContent>
  <bookViews>
    <workbookView xWindow="480" yWindow="180" windowWidth="19320" windowHeight="12525"/>
  </bookViews>
  <sheets>
    <sheet name="приложение № 4" sheetId="1" r:id="rId1"/>
  </sheets>
  <definedNames>
    <definedName name="_xlnm._FilterDatabase" localSheetId="0" hidden="1">'приложение № 4'!$A$6:$O$85</definedName>
    <definedName name="_xlnm.Print_Titles" localSheetId="0">'приложение № 4'!$4:$6</definedName>
    <definedName name="_xlnm.Print_Area" localSheetId="0">'приложение № 4'!$A$1:$O$85</definedName>
  </definedNames>
  <calcPr calcId="152511"/>
</workbook>
</file>

<file path=xl/calcChain.xml><?xml version="1.0" encoding="utf-8"?>
<calcChain xmlns="http://schemas.openxmlformats.org/spreadsheetml/2006/main">
  <c r="L9" i="1" l="1"/>
  <c r="M9" i="1"/>
  <c r="N9" i="1"/>
  <c r="O9" i="1"/>
  <c r="L11" i="1"/>
  <c r="M11" i="1"/>
  <c r="N11" i="1"/>
  <c r="O11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7" i="1"/>
  <c r="M27" i="1"/>
  <c r="N27" i="1"/>
  <c r="O27" i="1"/>
  <c r="L29" i="1"/>
  <c r="M29" i="1"/>
  <c r="N29" i="1"/>
  <c r="O29" i="1"/>
  <c r="L30" i="1"/>
  <c r="M30" i="1"/>
  <c r="N30" i="1"/>
  <c r="O30" i="1"/>
  <c r="L31" i="1"/>
  <c r="M31" i="1"/>
  <c r="N31" i="1"/>
  <c r="O31" i="1"/>
  <c r="L32" i="1"/>
  <c r="N32" i="1"/>
  <c r="L34" i="1"/>
  <c r="M34" i="1"/>
  <c r="N34" i="1"/>
  <c r="O34" i="1"/>
  <c r="L35" i="1"/>
  <c r="M35" i="1"/>
  <c r="N35" i="1"/>
  <c r="O35" i="1"/>
  <c r="L36" i="1"/>
  <c r="M36" i="1"/>
  <c r="N36" i="1"/>
  <c r="O36" i="1"/>
  <c r="L37" i="1"/>
  <c r="M37" i="1"/>
  <c r="N37" i="1"/>
  <c r="O37" i="1"/>
  <c r="L38" i="1"/>
  <c r="M38" i="1"/>
  <c r="N38" i="1"/>
  <c r="O38" i="1"/>
  <c r="L39" i="1"/>
  <c r="N39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N45" i="1"/>
  <c r="L46" i="1"/>
  <c r="M46" i="1"/>
  <c r="N46" i="1"/>
  <c r="O46" i="1"/>
  <c r="L47" i="1"/>
  <c r="M47" i="1"/>
  <c r="N47" i="1"/>
  <c r="O47" i="1"/>
  <c r="L49" i="1"/>
  <c r="M49" i="1"/>
  <c r="N49" i="1"/>
  <c r="O49" i="1"/>
  <c r="L50" i="1"/>
  <c r="M50" i="1"/>
  <c r="N50" i="1"/>
  <c r="O50" i="1"/>
  <c r="L51" i="1"/>
  <c r="M51" i="1"/>
  <c r="N51" i="1"/>
  <c r="O51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M56" i="1"/>
  <c r="N56" i="1"/>
  <c r="O56" i="1"/>
  <c r="L57" i="1"/>
  <c r="M57" i="1"/>
  <c r="N57" i="1"/>
  <c r="O57" i="1"/>
  <c r="L59" i="1"/>
  <c r="M59" i="1"/>
  <c r="N59" i="1"/>
  <c r="O59" i="1"/>
  <c r="L61" i="1"/>
  <c r="M61" i="1"/>
  <c r="N61" i="1"/>
  <c r="O61" i="1"/>
  <c r="L62" i="1"/>
  <c r="N62" i="1"/>
  <c r="O62" i="1"/>
  <c r="L63" i="1"/>
  <c r="M63" i="1"/>
  <c r="N63" i="1"/>
  <c r="O63" i="1"/>
  <c r="L64" i="1"/>
  <c r="M64" i="1"/>
  <c r="N64" i="1"/>
  <c r="O64" i="1"/>
  <c r="L65" i="1"/>
  <c r="N65" i="1"/>
  <c r="O65" i="1"/>
  <c r="L66" i="1"/>
  <c r="N66" i="1"/>
  <c r="O66" i="1"/>
  <c r="L67" i="1"/>
  <c r="N67" i="1"/>
  <c r="L68" i="1"/>
  <c r="N68" i="1"/>
  <c r="L69" i="1"/>
  <c r="M69" i="1"/>
  <c r="N69" i="1"/>
  <c r="L70" i="1"/>
  <c r="M70" i="1"/>
  <c r="N70" i="1"/>
  <c r="O70" i="1"/>
  <c r="L72" i="1"/>
  <c r="M72" i="1"/>
  <c r="N72" i="1"/>
  <c r="O72" i="1"/>
  <c r="L73" i="1"/>
  <c r="M73" i="1"/>
  <c r="N73" i="1"/>
  <c r="O73" i="1"/>
  <c r="L74" i="1"/>
  <c r="M74" i="1"/>
  <c r="N74" i="1"/>
  <c r="O74" i="1"/>
  <c r="L75" i="1"/>
  <c r="M75" i="1"/>
  <c r="N75" i="1"/>
  <c r="O75" i="1"/>
  <c r="L76" i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M80" i="1"/>
  <c r="N80" i="1"/>
  <c r="O80" i="1"/>
  <c r="L81" i="1"/>
  <c r="M81" i="1"/>
  <c r="N81" i="1"/>
  <c r="O81" i="1"/>
  <c r="L82" i="1"/>
  <c r="M82" i="1"/>
  <c r="N82" i="1"/>
  <c r="O82" i="1"/>
  <c r="L83" i="1"/>
  <c r="M83" i="1"/>
  <c r="N83" i="1"/>
  <c r="L84" i="1"/>
  <c r="M84" i="1"/>
  <c r="N84" i="1"/>
  <c r="O84" i="1"/>
  <c r="O8" i="1"/>
  <c r="N8" i="1"/>
  <c r="M8" i="1"/>
  <c r="L8" i="1"/>
  <c r="I9" i="1"/>
  <c r="J9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9" i="1"/>
  <c r="J29" i="1"/>
  <c r="I30" i="1"/>
  <c r="J30" i="1"/>
  <c r="I31" i="1"/>
  <c r="J31" i="1"/>
  <c r="I32" i="1"/>
  <c r="I34" i="1"/>
  <c r="J34" i="1"/>
  <c r="I35" i="1"/>
  <c r="J35" i="1"/>
  <c r="I36" i="1"/>
  <c r="J36" i="1"/>
  <c r="I37" i="1"/>
  <c r="J37" i="1"/>
  <c r="I38" i="1"/>
  <c r="J38" i="1"/>
  <c r="I39" i="1"/>
  <c r="I41" i="1"/>
  <c r="J41" i="1"/>
  <c r="I42" i="1"/>
  <c r="J42" i="1"/>
  <c r="I43" i="1"/>
  <c r="J43" i="1"/>
  <c r="I44" i="1"/>
  <c r="J44" i="1"/>
  <c r="I45" i="1"/>
  <c r="I46" i="1"/>
  <c r="J46" i="1"/>
  <c r="I47" i="1"/>
  <c r="J47" i="1"/>
  <c r="I49" i="1"/>
  <c r="J49" i="1"/>
  <c r="I50" i="1"/>
  <c r="J50" i="1"/>
  <c r="I51" i="1"/>
  <c r="J51" i="1"/>
  <c r="I53" i="1"/>
  <c r="J53" i="1"/>
  <c r="I54" i="1"/>
  <c r="J54" i="1"/>
  <c r="I55" i="1"/>
  <c r="J55" i="1"/>
  <c r="I56" i="1"/>
  <c r="J56" i="1"/>
  <c r="I57" i="1"/>
  <c r="J57" i="1"/>
  <c r="I59" i="1"/>
  <c r="J59" i="1"/>
  <c r="I61" i="1"/>
  <c r="J61" i="1"/>
  <c r="I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J8" i="1"/>
  <c r="I8" i="1"/>
  <c r="F9" i="1"/>
  <c r="G9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9" i="1"/>
  <c r="G29" i="1"/>
  <c r="F30" i="1"/>
  <c r="G30" i="1"/>
  <c r="F31" i="1"/>
  <c r="G31" i="1"/>
  <c r="F32" i="1"/>
  <c r="F34" i="1"/>
  <c r="G34" i="1"/>
  <c r="F35" i="1"/>
  <c r="G35" i="1"/>
  <c r="F36" i="1"/>
  <c r="G36" i="1"/>
  <c r="F37" i="1"/>
  <c r="G37" i="1"/>
  <c r="F38" i="1"/>
  <c r="G38" i="1"/>
  <c r="F39" i="1"/>
  <c r="F41" i="1"/>
  <c r="G41" i="1"/>
  <c r="F42" i="1"/>
  <c r="G42" i="1"/>
  <c r="F43" i="1"/>
  <c r="G43" i="1"/>
  <c r="F44" i="1"/>
  <c r="G44" i="1"/>
  <c r="F45" i="1"/>
  <c r="F46" i="1"/>
  <c r="G46" i="1"/>
  <c r="F47" i="1"/>
  <c r="G47" i="1"/>
  <c r="F49" i="1"/>
  <c r="G49" i="1"/>
  <c r="F50" i="1"/>
  <c r="G50" i="1"/>
  <c r="F51" i="1"/>
  <c r="G51" i="1"/>
  <c r="F53" i="1"/>
  <c r="G53" i="1"/>
  <c r="F54" i="1"/>
  <c r="G54" i="1"/>
  <c r="F55" i="1"/>
  <c r="G55" i="1"/>
  <c r="F56" i="1"/>
  <c r="G56" i="1"/>
  <c r="F57" i="1"/>
  <c r="G57" i="1"/>
  <c r="F59" i="1"/>
  <c r="G59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F68" i="1"/>
  <c r="F69" i="1"/>
  <c r="F70" i="1"/>
  <c r="G70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F84" i="1"/>
  <c r="G84" i="1"/>
  <c r="F8" i="1"/>
  <c r="G8" i="1"/>
  <c r="E8" i="1" l="1"/>
  <c r="E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4" i="1"/>
  <c r="E35" i="1"/>
  <c r="E36" i="1"/>
  <c r="E37" i="1"/>
  <c r="E38" i="1"/>
  <c r="E39" i="1"/>
  <c r="E41" i="1"/>
  <c r="E42" i="1"/>
  <c r="E43" i="1"/>
  <c r="E44" i="1"/>
  <c r="E45" i="1"/>
  <c r="E46" i="1"/>
  <c r="E47" i="1"/>
  <c r="E49" i="1"/>
  <c r="E50" i="1"/>
  <c r="E51" i="1"/>
  <c r="E53" i="1"/>
  <c r="E54" i="1"/>
  <c r="E55" i="1"/>
  <c r="E56" i="1"/>
  <c r="E57" i="1"/>
  <c r="E59" i="1"/>
  <c r="E61" i="1"/>
  <c r="E62" i="1"/>
  <c r="E63" i="1"/>
  <c r="E64" i="1"/>
  <c r="E65" i="1"/>
  <c r="E66" i="1"/>
  <c r="E67" i="1"/>
  <c r="E68" i="1"/>
  <c r="E69" i="1"/>
  <c r="E70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C71" i="1" l="1"/>
  <c r="C60" i="1"/>
  <c r="C58" i="1"/>
  <c r="C52" i="1"/>
  <c r="C48" i="1"/>
  <c r="C40" i="1"/>
  <c r="C33" i="1"/>
  <c r="C28" i="1"/>
  <c r="C10" i="1"/>
  <c r="C7" i="1"/>
  <c r="C85" i="1" l="1"/>
  <c r="K28" i="1"/>
  <c r="H60" i="1"/>
  <c r="D48" i="1"/>
  <c r="N28" i="1" l="1"/>
  <c r="O28" i="1"/>
  <c r="G48" i="1"/>
  <c r="F48" i="1"/>
  <c r="E48" i="1"/>
  <c r="K58" i="1"/>
  <c r="H58" i="1"/>
  <c r="D58" i="1"/>
  <c r="I58" i="1" l="1"/>
  <c r="J58" i="1"/>
  <c r="F58" i="1"/>
  <c r="G58" i="1"/>
  <c r="E58" i="1"/>
  <c r="L58" i="1"/>
  <c r="O58" i="1"/>
  <c r="M58" i="1"/>
  <c r="N58" i="1"/>
  <c r="D10" i="1"/>
  <c r="G10" i="1" l="1"/>
  <c r="F10" i="1"/>
  <c r="E10" i="1"/>
  <c r="H28" i="1"/>
  <c r="L28" i="1" l="1"/>
  <c r="M28" i="1"/>
  <c r="D40" i="1"/>
  <c r="F40" i="1" l="1"/>
  <c r="G40" i="1"/>
  <c r="E40" i="1"/>
  <c r="K60" i="1"/>
  <c r="D60" i="1"/>
  <c r="L60" i="1" l="1"/>
  <c r="O60" i="1"/>
  <c r="M60" i="1"/>
  <c r="N60" i="1"/>
  <c r="F60" i="1"/>
  <c r="G60" i="1"/>
  <c r="E60" i="1"/>
  <c r="I60" i="1"/>
  <c r="J60" i="1"/>
  <c r="K71" i="1"/>
  <c r="H71" i="1"/>
  <c r="D71" i="1"/>
  <c r="F71" i="1" l="1"/>
  <c r="G71" i="1"/>
  <c r="E71" i="1"/>
  <c r="I71" i="1"/>
  <c r="J71" i="1"/>
  <c r="L71" i="1"/>
  <c r="O71" i="1"/>
  <c r="M71" i="1"/>
  <c r="N71" i="1"/>
  <c r="K52" i="1"/>
  <c r="H52" i="1"/>
  <c r="D52" i="1"/>
  <c r="F52" i="1" l="1"/>
  <c r="G52" i="1"/>
  <c r="E52" i="1"/>
  <c r="I52" i="1"/>
  <c r="J52" i="1"/>
  <c r="L52" i="1"/>
  <c r="M52" i="1"/>
  <c r="N52" i="1"/>
  <c r="O52" i="1"/>
  <c r="K10" i="1"/>
  <c r="H10" i="1"/>
  <c r="H33" i="1"/>
  <c r="K48" i="1"/>
  <c r="H48" i="1"/>
  <c r="K7" i="1"/>
  <c r="H7" i="1"/>
  <c r="D7" i="1"/>
  <c r="E7" i="1" s="1"/>
  <c r="H40" i="1"/>
  <c r="D28" i="1"/>
  <c r="L10" i="1" l="1"/>
  <c r="M10" i="1"/>
  <c r="N10" i="1"/>
  <c r="O10" i="1"/>
  <c r="G28" i="1"/>
  <c r="F28" i="1"/>
  <c r="E28" i="1"/>
  <c r="J28" i="1"/>
  <c r="I28" i="1"/>
  <c r="J10" i="1"/>
  <c r="I10" i="1"/>
  <c r="J40" i="1"/>
  <c r="I40" i="1"/>
  <c r="J48" i="1"/>
  <c r="I48" i="1"/>
  <c r="L48" i="1"/>
  <c r="M48" i="1"/>
  <c r="O48" i="1"/>
  <c r="N48" i="1"/>
  <c r="F7" i="1"/>
  <c r="G7" i="1"/>
  <c r="O7" i="1"/>
  <c r="N7" i="1"/>
  <c r="M7" i="1"/>
  <c r="L7" i="1"/>
  <c r="I7" i="1"/>
  <c r="J7" i="1"/>
  <c r="H85" i="1"/>
  <c r="K33" i="1"/>
  <c r="D33" i="1"/>
  <c r="K40" i="1"/>
  <c r="F33" i="1" l="1"/>
  <c r="G33" i="1"/>
  <c r="E33" i="1"/>
  <c r="L33" i="1"/>
  <c r="O33" i="1"/>
  <c r="M33" i="1"/>
  <c r="N33" i="1"/>
  <c r="J33" i="1"/>
  <c r="L40" i="1"/>
  <c r="M40" i="1"/>
  <c r="N40" i="1"/>
  <c r="O40" i="1"/>
  <c r="I33" i="1"/>
  <c r="K85" i="1"/>
  <c r="D85" i="1"/>
  <c r="I85" i="1" s="1"/>
  <c r="L85" i="1" l="1"/>
  <c r="M85" i="1"/>
  <c r="O85" i="1"/>
  <c r="N85" i="1"/>
  <c r="F85" i="1"/>
  <c r="G85" i="1"/>
  <c r="E85" i="1"/>
  <c r="J85" i="1"/>
</calcChain>
</file>

<file path=xl/sharedStrings.xml><?xml version="1.0" encoding="utf-8"?>
<sst xmlns="http://schemas.openxmlformats.org/spreadsheetml/2006/main" count="169" uniqueCount="104">
  <si>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</si>
  <si>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</si>
  <si>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</si>
  <si>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</si>
  <si>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</si>
  <si>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</si>
  <si>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</si>
  <si>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</si>
  <si>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</si>
  <si>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</si>
  <si>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</si>
  <si>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</si>
  <si>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</si>
  <si>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</si>
  <si>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</si>
  <si>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</si>
  <si>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</si>
  <si>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</si>
  <si>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</si>
  <si>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</si>
  <si>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</si>
  <si>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</si>
  <si>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</si>
  <si>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</si>
  <si>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</si>
  <si>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</si>
  <si>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</si>
  <si>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</si>
  <si>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</si>
  <si>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</si>
  <si>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</si>
  <si>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</si>
  <si>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</si>
  <si>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</si>
  <si>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</si>
  <si>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</si>
  <si>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</si>
  <si>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</si>
  <si>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</si>
  <si>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</si>
  <si>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</si>
  <si>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</si>
  <si>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</si>
  <si>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</si>
  <si>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</si>
  <si>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</si>
  <si>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</si>
  <si>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</si>
  <si>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</si>
  <si>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</si>
  <si>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</si>
  <si>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</si>
  <si>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</si>
  <si>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</si>
  <si>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</si>
  <si>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</si>
  <si>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</si>
  <si>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</si>
  <si>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</si>
  <si>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</si>
  <si>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</si>
  <si>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</si>
  <si>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</si>
  <si>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</si>
  <si>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</si>
  <si>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</si>
  <si>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</si>
  <si>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</si>
  <si>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</si>
  <si>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</si>
  <si>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</si>
  <si>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</si>
  <si>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</si>
  <si>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</si>
  <si>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</si>
  <si>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</si>
  <si>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</si>
  <si>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</si>
  <si>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</si>
  <si>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</si>
  <si>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</si>
  <si>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</si>
  <si>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Молодёжная политика </t>
  </si>
  <si>
    <t>Обслуживание государственного (муниципального) внутреннего долга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</si>
  <si>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</si>
  <si>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</si>
  <si>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</si>
  <si>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</si>
  <si>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 xml:space="preserve">Отклонение 2025 года от проекта 2024 года </t>
  </si>
  <si>
    <t>Счётная палата города Нефтеюганска</t>
  </si>
  <si>
    <t>2024 год (проект)</t>
  </si>
  <si>
    <t xml:space="preserve"> 2026 год (проект) </t>
  </si>
  <si>
    <t xml:space="preserve">Отклонение 2026 года от проекта 2025 года </t>
  </si>
  <si>
    <t>Расходы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</si>
  <si>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</si>
  <si>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Департамент образования администрации города Нефтеюганска</t>
  </si>
  <si>
    <t xml:space="preserve">Сравнение проекта бюджета по расходам на 2025 - 2027 годы с проектом на 2024 год </t>
  </si>
  <si>
    <t xml:space="preserve"> 2025 год </t>
  </si>
  <si>
    <t>2025 год (проект)</t>
  </si>
  <si>
    <t xml:space="preserve">Отклонение 2027 года от проекта 2026 года </t>
  </si>
  <si>
    <t xml:space="preserve"> 2027 год (проект) </t>
  </si>
  <si>
    <t xml:space="preserve">Отклонение 2027 года от  проекта 2024 года </t>
  </si>
  <si>
    <t>Администрация города Нефтеюганска</t>
  </si>
  <si>
    <t xml:space="preserve">Культура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</si>
</sst>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6">
    <xf numFmtId="0" fontId="0" fillId="0" borderId="0" xfId="0"/>
    <xf numFmtId="0" fontId="23" fillId="24" borderId="0" xfId="0" applyFont="1" applyFill="1"/>
    <xf numFmtId="0" fontId="22" fillId="24" borderId="0" xfId="1" applyFont="1" applyFill="1" applyBorder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Border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27" fillId="24" borderId="0" xfId="0" applyNumberFormat="1" applyFont="1" applyFill="1"/>
    <xf numFmtId="0" fontId="22" fillId="24" borderId="0" xfId="1" applyFont="1" applyFill="1" applyBorder="1" applyAlignment="1">
      <alignment horizontal="center" wrapText="1"/>
    </xf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2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2" fillId="24" borderId="0" xfId="0" applyNumberFormat="1" applyFont="1" applyFill="1"/>
    <xf numFmtId="0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/>
    </xf>
    <xf numFmtId="164" fontId="29" fillId="24" borderId="0" xfId="0" applyNumberFormat="1" applyFont="1" applyFill="1"/>
    <xf numFmtId="4" fontId="29" fillId="24" borderId="0" xfId="0" applyNumberFormat="1" applyFont="1" applyFill="1"/>
    <xf numFmtId="0" fontId="33" fillId="0" borderId="11" xfId="0" applyNumberFormat="1" applyFont="1" applyBorder="1" applyAlignment="1">
      <alignment horizontal="center" vertical="center" wrapText="1"/>
    </xf>
    <xf numFmtId="0" fontId="25" fillId="24" borderId="10" xfId="1" applyNumberFormat="1" applyFont="1" applyFill="1" applyBorder="1" applyAlignment="1">
      <alignment horizontal="center" vertical="center" wrapText="1"/>
    </xf>
    <xf numFmtId="0" fontId="25" fillId="24" borderId="11" xfId="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0" fillId="0" borderId="0" xfId="1" applyFont="1" applyFill="1" applyBorder="1" applyAlignment="1">
      <alignment horizont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3" fontId="25" fillId="0" borderId="10" xfId="1" applyNumberFormat="1" applyFont="1" applyFill="1" applyBorder="1" applyAlignment="1">
      <alignment horizontal="center" vertical="center" shrinkToFit="1"/>
    </xf>
    <xf numFmtId="3" fontId="20" fillId="0" borderId="10" xfId="37" applyNumberFormat="1" applyFont="1" applyFill="1" applyBorder="1" applyAlignment="1">
      <alignment horizontal="center" vertical="center"/>
    </xf>
    <xf numFmtId="3" fontId="20" fillId="0" borderId="10" xfId="1" applyNumberFormat="1" applyFont="1" applyFill="1" applyBorder="1" applyAlignment="1">
      <alignment horizontal="center" vertical="center" shrinkToFit="1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0" borderId="12" xfId="1" applyNumberFormat="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zoomScale="80" zoomScaleNormal="80" zoomScaleSheetLayoutView="75" workbookViewId="0">
      <pane ySplit="5" topLeftCell="A69" activePane="bottomLeft" state="frozen"/>
      <selection pane="bottomLeft" activeCell="A85" sqref="A85:XFD85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7.42578125" style="25" customWidth="1"/>
    <col min="7" max="7" width="14.5703125" style="25" customWidth="1"/>
    <col min="8" max="8" width="20.28515625" style="37" customWidth="1"/>
    <col min="9" max="9" width="18.140625" style="15" customWidth="1"/>
    <col min="10" max="10" width="9.5703125" style="15" customWidth="1"/>
    <col min="11" max="11" width="20.7109375" style="37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43" t="s">
        <v>71</v>
      </c>
      <c r="O1" s="43"/>
    </row>
    <row r="2" spans="1:15" x14ac:dyDescent="0.25">
      <c r="A2" s="46" t="s">
        <v>96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x14ac:dyDescent="0.25">
      <c r="A3" s="2"/>
      <c r="B3" s="2"/>
      <c r="C3" s="2"/>
      <c r="D3" s="16"/>
      <c r="E3" s="16"/>
      <c r="F3" s="19"/>
      <c r="G3" s="19"/>
      <c r="H3" s="38"/>
      <c r="I3" s="16"/>
      <c r="J3" s="16"/>
      <c r="K3" s="38"/>
      <c r="L3" s="16"/>
      <c r="M3" s="16"/>
      <c r="N3" s="16"/>
      <c r="O3" s="16"/>
    </row>
    <row r="4" spans="1:15" ht="36" customHeight="1" x14ac:dyDescent="0.25">
      <c r="A4" s="54" t="s">
        <v>1</v>
      </c>
      <c r="B4" s="47" t="s">
        <v>0</v>
      </c>
      <c r="C4" s="49" t="s">
        <v>90</v>
      </c>
      <c r="D4" s="44" t="s">
        <v>97</v>
      </c>
      <c r="E4" s="53"/>
      <c r="F4" s="44" t="s">
        <v>88</v>
      </c>
      <c r="G4" s="45"/>
      <c r="H4" s="51" t="s">
        <v>91</v>
      </c>
      <c r="I4" s="44" t="s">
        <v>92</v>
      </c>
      <c r="J4" s="45"/>
      <c r="K4" s="51" t="s">
        <v>100</v>
      </c>
      <c r="L4" s="44" t="s">
        <v>99</v>
      </c>
      <c r="M4" s="45"/>
      <c r="N4" s="44" t="s">
        <v>101</v>
      </c>
      <c r="O4" s="45"/>
    </row>
    <row r="5" spans="1:15" ht="83.25" customHeight="1" x14ac:dyDescent="0.25">
      <c r="A5" s="55"/>
      <c r="B5" s="48"/>
      <c r="C5" s="50"/>
      <c r="D5" s="23" t="s">
        <v>98</v>
      </c>
      <c r="E5" s="23" t="s">
        <v>2</v>
      </c>
      <c r="F5" s="26" t="s">
        <v>3</v>
      </c>
      <c r="G5" s="27" t="s">
        <v>4</v>
      </c>
      <c r="H5" s="52"/>
      <c r="I5" s="26" t="s">
        <v>3</v>
      </c>
      <c r="J5" s="27" t="s">
        <v>4</v>
      </c>
      <c r="K5" s="52"/>
      <c r="L5" s="26" t="s">
        <v>3</v>
      </c>
      <c r="M5" s="27" t="s">
        <v>4</v>
      </c>
      <c r="N5" s="26" t="s">
        <v>3</v>
      </c>
      <c r="O5" s="27" t="s">
        <v>4</v>
      </c>
    </row>
    <row r="6" spans="1:15" s="18" customFormat="1" ht="18.75" customHeight="1" x14ac:dyDescent="0.25">
      <c r="A6" s="34">
        <v>1</v>
      </c>
      <c r="B6" s="35">
        <v>2</v>
      </c>
      <c r="C6" s="36">
        <v>3</v>
      </c>
      <c r="D6" s="35">
        <v>4</v>
      </c>
      <c r="E6" s="35">
        <v>5</v>
      </c>
      <c r="F6" s="36">
        <v>6</v>
      </c>
      <c r="G6" s="36">
        <v>7</v>
      </c>
      <c r="H6" s="39">
        <v>8</v>
      </c>
      <c r="I6" s="36">
        <v>9</v>
      </c>
      <c r="J6" s="36">
        <v>10</v>
      </c>
      <c r="K6" s="39">
        <v>11</v>
      </c>
      <c r="L6" s="36">
        <v>12</v>
      </c>
      <c r="M6" s="36">
        <v>13</v>
      </c>
      <c r="N6" s="36">
        <v>14</v>
      </c>
      <c r="O6" s="36">
        <v>15</v>
      </c>
    </row>
    <row r="7" spans="1:15" s="5" customFormat="1" x14ac:dyDescent="0.25">
      <c r="A7" s="3" t="s">
        <v>5</v>
      </c>
      <c r="B7" s="4"/>
      <c r="C7" s="17">
        <f>SUM(C8:C9)</f>
        <v>36351800</v>
      </c>
      <c r="D7" s="17">
        <f>SUM(D8:D9)</f>
        <v>36652700</v>
      </c>
      <c r="E7" s="21">
        <f>D7/14992116695*100</f>
        <v>0.2444798205994754</v>
      </c>
      <c r="F7" s="24">
        <f>D7-C7</f>
        <v>300900</v>
      </c>
      <c r="G7" s="21">
        <f>(D7/C7*100)-100</f>
        <v>0.82774443081223126</v>
      </c>
      <c r="H7" s="40">
        <f>SUM(H8:H9)</f>
        <v>38545900</v>
      </c>
      <c r="I7" s="24">
        <f>H7-D7</f>
        <v>1893200</v>
      </c>
      <c r="J7" s="21">
        <f>(H7/D7*100)-100</f>
        <v>5.1652402142270688</v>
      </c>
      <c r="K7" s="40">
        <f>SUM(K8:K9)</f>
        <v>37585300</v>
      </c>
      <c r="L7" s="24">
        <f>K7-H7</f>
        <v>-960600</v>
      </c>
      <c r="M7" s="21">
        <f>(K7/H7*100)-100</f>
        <v>-2.4920938413683444</v>
      </c>
      <c r="N7" s="24">
        <f>K7-C7</f>
        <v>1233500</v>
      </c>
      <c r="O7" s="21">
        <f>(K7/C7*100)-100</f>
        <v>3.3932294962010161</v>
      </c>
    </row>
    <row r="8" spans="1:15" ht="47.25" x14ac:dyDescent="0.25">
      <c r="A8" s="6" t="s">
        <v>8</v>
      </c>
      <c r="B8" s="7" t="s">
        <v>9</v>
      </c>
      <c r="C8" s="10">
        <v>36191800</v>
      </c>
      <c r="D8" s="10">
        <v>36492700</v>
      </c>
      <c r="E8" s="22">
        <f t="shared" ref="E8:E71" si="0">D8/14992116695*100</f>
        <v>0.24341259304745561</v>
      </c>
      <c r="F8" s="28">
        <f>D8-C8</f>
        <v>300900</v>
      </c>
      <c r="G8" s="22">
        <f>(D8/C8*100)-100</f>
        <v>0.83140379865052694</v>
      </c>
      <c r="H8" s="41">
        <v>38385900</v>
      </c>
      <c r="I8" s="28">
        <f>H8-D8</f>
        <v>1893200</v>
      </c>
      <c r="J8" s="22">
        <f>(H8/D8*100)-100</f>
        <v>5.1878868924469828</v>
      </c>
      <c r="K8" s="41">
        <v>37425300</v>
      </c>
      <c r="L8" s="28">
        <f>K8-H8</f>
        <v>-960600</v>
      </c>
      <c r="M8" s="22">
        <f>(K8/H8*100)-100</f>
        <v>-2.5024813798816723</v>
      </c>
      <c r="N8" s="28">
        <f>K8-C8</f>
        <v>1233500</v>
      </c>
      <c r="O8" s="22">
        <f>(K8/C8*100)-100</f>
        <v>3.408230593670396</v>
      </c>
    </row>
    <row r="9" spans="1:15" x14ac:dyDescent="0.25">
      <c r="A9" s="6" t="s">
        <v>12</v>
      </c>
      <c r="B9" s="7" t="s">
        <v>13</v>
      </c>
      <c r="C9" s="10">
        <v>160000</v>
      </c>
      <c r="D9" s="10">
        <v>160000</v>
      </c>
      <c r="E9" s="22">
        <f t="shared" si="0"/>
        <v>1.0672275520197984E-3</v>
      </c>
      <c r="F9" s="28">
        <f t="shared" ref="F9:F72" si="1">D9-C9</f>
        <v>0</v>
      </c>
      <c r="G9" s="22">
        <f t="shared" ref="G9:G72" si="2">(D9/C9*100)-100</f>
        <v>0</v>
      </c>
      <c r="H9" s="41">
        <v>160000</v>
      </c>
      <c r="I9" s="28">
        <f t="shared" ref="I9:I72" si="3">H9-D9</f>
        <v>0</v>
      </c>
      <c r="J9" s="22">
        <f t="shared" ref="J9:J72" si="4">(H9/D9*100)-100</f>
        <v>0</v>
      </c>
      <c r="K9" s="41">
        <v>160000</v>
      </c>
      <c r="L9" s="28">
        <f t="shared" ref="L9:L72" si="5">K9-H9</f>
        <v>0</v>
      </c>
      <c r="M9" s="22">
        <f t="shared" ref="M9:M72" si="6">(K9/H9*100)-100</f>
        <v>0</v>
      </c>
      <c r="N9" s="28">
        <f t="shared" ref="N9:N72" si="7">K9-C9</f>
        <v>0</v>
      </c>
      <c r="O9" s="22">
        <f t="shared" ref="O9:O72" si="8">(K9/C9*100)-100</f>
        <v>0</v>
      </c>
    </row>
    <row r="10" spans="1:15" s="5" customFormat="1" x14ac:dyDescent="0.25">
      <c r="A10" s="3" t="s">
        <v>102</v>
      </c>
      <c r="B10" s="4"/>
      <c r="C10" s="17">
        <f>SUM(C11:C27)</f>
        <v>690480100</v>
      </c>
      <c r="D10" s="17">
        <f>SUM(D11:D27)</f>
        <v>796979393</v>
      </c>
      <c r="E10" s="21">
        <f t="shared" si="0"/>
        <v>5.3159897912600922</v>
      </c>
      <c r="F10" s="24">
        <f t="shared" si="1"/>
        <v>106499293</v>
      </c>
      <c r="G10" s="21">
        <f t="shared" si="2"/>
        <v>15.423948206472573</v>
      </c>
      <c r="H10" s="40">
        <f>SUM(H11:H27)</f>
        <v>740550760</v>
      </c>
      <c r="I10" s="24">
        <f t="shared" si="3"/>
        <v>-56428633</v>
      </c>
      <c r="J10" s="21">
        <f t="shared" si="4"/>
        <v>-7.0803126775449812</v>
      </c>
      <c r="K10" s="40">
        <f>SUM(K11:K27)</f>
        <v>739118660</v>
      </c>
      <c r="L10" s="24">
        <f t="shared" si="5"/>
        <v>-1432100</v>
      </c>
      <c r="M10" s="21">
        <f t="shared" si="6"/>
        <v>-0.19338309773661422</v>
      </c>
      <c r="N10" s="24">
        <f t="shared" si="7"/>
        <v>48638560</v>
      </c>
      <c r="O10" s="21">
        <f t="shared" si="8"/>
        <v>7.0441653568292537</v>
      </c>
    </row>
    <row r="11" spans="1:15" s="5" customFormat="1" ht="31.5" x14ac:dyDescent="0.25">
      <c r="A11" s="6" t="s">
        <v>6</v>
      </c>
      <c r="B11" s="14" t="s">
        <v>7</v>
      </c>
      <c r="C11" s="10">
        <v>8529600</v>
      </c>
      <c r="D11" s="10">
        <v>8658100</v>
      </c>
      <c r="E11" s="22">
        <f t="shared" si="0"/>
        <v>5.7751017925891351E-2</v>
      </c>
      <c r="F11" s="28">
        <f t="shared" si="1"/>
        <v>128500</v>
      </c>
      <c r="G11" s="22">
        <f t="shared" si="2"/>
        <v>1.5065184768336053</v>
      </c>
      <c r="H11" s="42">
        <v>8906000</v>
      </c>
      <c r="I11" s="28">
        <f t="shared" si="3"/>
        <v>247900</v>
      </c>
      <c r="J11" s="22">
        <f t="shared" si="4"/>
        <v>2.8632147930839409</v>
      </c>
      <c r="K11" s="42">
        <v>8906000</v>
      </c>
      <c r="L11" s="28">
        <f t="shared" si="5"/>
        <v>0</v>
      </c>
      <c r="M11" s="22">
        <f t="shared" si="6"/>
        <v>0</v>
      </c>
      <c r="N11" s="28">
        <f t="shared" si="7"/>
        <v>376400</v>
      </c>
      <c r="O11" s="22">
        <f t="shared" si="8"/>
        <v>4.412868129806796</v>
      </c>
    </row>
    <row r="12" spans="1:15" ht="47.25" x14ac:dyDescent="0.25">
      <c r="A12" s="6" t="s">
        <v>94</v>
      </c>
      <c r="B12" s="7" t="s">
        <v>14</v>
      </c>
      <c r="C12" s="10">
        <v>292450100</v>
      </c>
      <c r="D12" s="10">
        <v>298882793</v>
      </c>
      <c r="E12" s="22">
        <f t="shared" si="0"/>
        <v>1.9935996969639385</v>
      </c>
      <c r="F12" s="28">
        <f t="shared" si="1"/>
        <v>6432693</v>
      </c>
      <c r="G12" s="22">
        <f t="shared" si="2"/>
        <v>2.1995865277529418</v>
      </c>
      <c r="H12" s="41">
        <v>303904400</v>
      </c>
      <c r="I12" s="28">
        <f t="shared" si="3"/>
        <v>5021607</v>
      </c>
      <c r="J12" s="22">
        <f t="shared" si="4"/>
        <v>1.6801258277856022</v>
      </c>
      <c r="K12" s="41">
        <v>302076900</v>
      </c>
      <c r="L12" s="28">
        <f t="shared" si="5"/>
        <v>-1827500</v>
      </c>
      <c r="M12" s="22">
        <f t="shared" si="6"/>
        <v>-0.60134042152729705</v>
      </c>
      <c r="N12" s="28">
        <f t="shared" si="7"/>
        <v>9626800</v>
      </c>
      <c r="O12" s="22">
        <f t="shared" si="8"/>
        <v>3.2917752464437484</v>
      </c>
    </row>
    <row r="13" spans="1:15" x14ac:dyDescent="0.25">
      <c r="A13" s="8" t="s">
        <v>15</v>
      </c>
      <c r="B13" s="9" t="s">
        <v>16</v>
      </c>
      <c r="C13" s="10">
        <v>5800</v>
      </c>
      <c r="D13" s="10">
        <v>8400</v>
      </c>
      <c r="E13" s="22">
        <f t="shared" si="0"/>
        <v>5.6029446481039411E-5</v>
      </c>
      <c r="F13" s="28">
        <f t="shared" si="1"/>
        <v>2600</v>
      </c>
      <c r="G13" s="22">
        <f t="shared" si="2"/>
        <v>44.827586206896541</v>
      </c>
      <c r="H13" s="41">
        <v>85200</v>
      </c>
      <c r="I13" s="28">
        <f t="shared" si="3"/>
        <v>76800</v>
      </c>
      <c r="J13" s="22">
        <f t="shared" si="4"/>
        <v>914.28571428571422</v>
      </c>
      <c r="K13" s="41">
        <v>15000</v>
      </c>
      <c r="L13" s="28">
        <f t="shared" si="5"/>
        <v>-70200</v>
      </c>
      <c r="M13" s="22">
        <f t="shared" si="6"/>
        <v>-82.394366197183103</v>
      </c>
      <c r="N13" s="28">
        <f t="shared" si="7"/>
        <v>9200</v>
      </c>
      <c r="O13" s="22">
        <f t="shared" si="8"/>
        <v>158.62068965517244</v>
      </c>
    </row>
    <row r="14" spans="1:15" ht="31.5" x14ac:dyDescent="0.25">
      <c r="A14" s="6" t="s">
        <v>10</v>
      </c>
      <c r="B14" s="9" t="s">
        <v>11</v>
      </c>
      <c r="C14" s="10">
        <v>420900</v>
      </c>
      <c r="D14" s="10">
        <v>433300</v>
      </c>
      <c r="E14" s="22">
        <f t="shared" si="0"/>
        <v>2.8901856143136164E-3</v>
      </c>
      <c r="F14" s="28">
        <f t="shared" si="1"/>
        <v>12400</v>
      </c>
      <c r="G14" s="22">
        <f t="shared" si="2"/>
        <v>2.9460679496317539</v>
      </c>
      <c r="H14" s="41">
        <v>433300</v>
      </c>
      <c r="I14" s="28">
        <f t="shared" si="3"/>
        <v>0</v>
      </c>
      <c r="J14" s="22">
        <f t="shared" si="4"/>
        <v>0</v>
      </c>
      <c r="K14" s="41">
        <v>433300</v>
      </c>
      <c r="L14" s="28">
        <f t="shared" si="5"/>
        <v>0</v>
      </c>
      <c r="M14" s="22">
        <f t="shared" si="6"/>
        <v>0</v>
      </c>
      <c r="N14" s="28">
        <f t="shared" si="7"/>
        <v>12400</v>
      </c>
      <c r="O14" s="22">
        <f t="shared" si="8"/>
        <v>2.9460679496317539</v>
      </c>
    </row>
    <row r="15" spans="1:15" x14ac:dyDescent="0.25">
      <c r="A15" s="6" t="s">
        <v>12</v>
      </c>
      <c r="B15" s="7" t="s">
        <v>13</v>
      </c>
      <c r="C15" s="10">
        <v>165762200</v>
      </c>
      <c r="D15" s="10">
        <v>187960300</v>
      </c>
      <c r="E15" s="22">
        <f t="shared" si="0"/>
        <v>1.2537275677869182</v>
      </c>
      <c r="F15" s="28">
        <f t="shared" si="1"/>
        <v>22198100</v>
      </c>
      <c r="G15" s="22">
        <f t="shared" si="2"/>
        <v>13.391533172218999</v>
      </c>
      <c r="H15" s="41">
        <v>193250800</v>
      </c>
      <c r="I15" s="28">
        <f t="shared" si="3"/>
        <v>5290500</v>
      </c>
      <c r="J15" s="22">
        <f t="shared" si="4"/>
        <v>2.8146901233930777</v>
      </c>
      <c r="K15" s="41">
        <v>192209800</v>
      </c>
      <c r="L15" s="28">
        <f t="shared" si="5"/>
        <v>-1041000</v>
      </c>
      <c r="M15" s="22">
        <f t="shared" si="6"/>
        <v>-0.53867823574339013</v>
      </c>
      <c r="N15" s="28">
        <f t="shared" si="7"/>
        <v>26447600</v>
      </c>
      <c r="O15" s="22">
        <f t="shared" si="8"/>
        <v>15.955145382964275</v>
      </c>
    </row>
    <row r="16" spans="1:15" x14ac:dyDescent="0.25">
      <c r="A16" s="6" t="s">
        <v>69</v>
      </c>
      <c r="B16" s="7" t="s">
        <v>70</v>
      </c>
      <c r="C16" s="10">
        <v>13424300</v>
      </c>
      <c r="D16" s="10">
        <v>13374500</v>
      </c>
      <c r="E16" s="22">
        <f t="shared" si="0"/>
        <v>8.9210218090554946E-2</v>
      </c>
      <c r="F16" s="28">
        <f t="shared" si="1"/>
        <v>-49800</v>
      </c>
      <c r="G16" s="22">
        <f t="shared" si="2"/>
        <v>-0.37096906356383386</v>
      </c>
      <c r="H16" s="41">
        <v>13769800</v>
      </c>
      <c r="I16" s="28">
        <f t="shared" si="3"/>
        <v>395300</v>
      </c>
      <c r="J16" s="22">
        <f t="shared" si="4"/>
        <v>2.9556245093274498</v>
      </c>
      <c r="K16" s="41">
        <v>13769800</v>
      </c>
      <c r="L16" s="28">
        <f t="shared" si="5"/>
        <v>0</v>
      </c>
      <c r="M16" s="22">
        <f t="shared" si="6"/>
        <v>0</v>
      </c>
      <c r="N16" s="28">
        <f t="shared" si="7"/>
        <v>345500</v>
      </c>
      <c r="O16" s="22">
        <f t="shared" si="8"/>
        <v>2.5736909931989089</v>
      </c>
    </row>
    <row r="17" spans="1:15" ht="36" customHeight="1" x14ac:dyDescent="0.25">
      <c r="A17" s="6" t="s">
        <v>85</v>
      </c>
      <c r="B17" s="7" t="s">
        <v>84</v>
      </c>
      <c r="C17" s="10">
        <v>60000</v>
      </c>
      <c r="D17" s="10">
        <v>60000</v>
      </c>
      <c r="E17" s="22">
        <f t="shared" si="0"/>
        <v>4.0021033200742439E-4</v>
      </c>
      <c r="F17" s="28">
        <f t="shared" si="1"/>
        <v>0</v>
      </c>
      <c r="G17" s="22">
        <f t="shared" si="2"/>
        <v>0</v>
      </c>
      <c r="H17" s="41">
        <v>60000</v>
      </c>
      <c r="I17" s="28">
        <f t="shared" si="3"/>
        <v>0</v>
      </c>
      <c r="J17" s="22">
        <f t="shared" si="4"/>
        <v>0</v>
      </c>
      <c r="K17" s="41">
        <v>60000</v>
      </c>
      <c r="L17" s="28">
        <f t="shared" si="5"/>
        <v>0</v>
      </c>
      <c r="M17" s="22">
        <f t="shared" si="6"/>
        <v>0</v>
      </c>
      <c r="N17" s="28">
        <f t="shared" si="7"/>
        <v>0</v>
      </c>
      <c r="O17" s="22">
        <f t="shared" si="8"/>
        <v>0</v>
      </c>
    </row>
    <row r="18" spans="1:15" ht="31.5" x14ac:dyDescent="0.25">
      <c r="A18" s="6" t="s">
        <v>17</v>
      </c>
      <c r="B18" s="7" t="s">
        <v>18</v>
      </c>
      <c r="C18" s="10">
        <v>145600</v>
      </c>
      <c r="D18" s="10">
        <v>129000</v>
      </c>
      <c r="E18" s="22">
        <f t="shared" si="0"/>
        <v>8.6045221381596238E-4</v>
      </c>
      <c r="F18" s="28">
        <f t="shared" si="1"/>
        <v>-16600</v>
      </c>
      <c r="G18" s="22">
        <f t="shared" si="2"/>
        <v>-11.401098901098905</v>
      </c>
      <c r="H18" s="41">
        <v>128800</v>
      </c>
      <c r="I18" s="28">
        <f t="shared" si="3"/>
        <v>-200</v>
      </c>
      <c r="J18" s="22">
        <f t="shared" si="4"/>
        <v>-0.15503875968991565</v>
      </c>
      <c r="K18" s="41">
        <v>128800</v>
      </c>
      <c r="L18" s="28">
        <f t="shared" si="5"/>
        <v>0</v>
      </c>
      <c r="M18" s="22">
        <f t="shared" si="6"/>
        <v>0</v>
      </c>
      <c r="N18" s="28">
        <f t="shared" si="7"/>
        <v>-16800</v>
      </c>
      <c r="O18" s="22">
        <f t="shared" si="8"/>
        <v>-11.538461538461547</v>
      </c>
    </row>
    <row r="19" spans="1:15" x14ac:dyDescent="0.25">
      <c r="A19" s="6" t="s">
        <v>38</v>
      </c>
      <c r="B19" s="7" t="s">
        <v>39</v>
      </c>
      <c r="C19" s="10">
        <v>6376300</v>
      </c>
      <c r="D19" s="10">
        <v>5139900</v>
      </c>
      <c r="E19" s="22">
        <f t="shared" si="0"/>
        <v>3.4284018091416006E-2</v>
      </c>
      <c r="F19" s="28">
        <f t="shared" si="1"/>
        <v>-1236400</v>
      </c>
      <c r="G19" s="22">
        <f t="shared" si="2"/>
        <v>-19.390555651396582</v>
      </c>
      <c r="H19" s="42">
        <v>5139900</v>
      </c>
      <c r="I19" s="28">
        <f t="shared" si="3"/>
        <v>0</v>
      </c>
      <c r="J19" s="22">
        <f t="shared" si="4"/>
        <v>0</v>
      </c>
      <c r="K19" s="42">
        <v>5139900</v>
      </c>
      <c r="L19" s="28">
        <f t="shared" si="5"/>
        <v>0</v>
      </c>
      <c r="M19" s="22">
        <f t="shared" si="6"/>
        <v>0</v>
      </c>
      <c r="N19" s="28">
        <f t="shared" si="7"/>
        <v>-1236400</v>
      </c>
      <c r="O19" s="22">
        <f t="shared" si="8"/>
        <v>-19.390555651396582</v>
      </c>
    </row>
    <row r="20" spans="1:15" x14ac:dyDescent="0.25">
      <c r="A20" s="6" t="s">
        <v>19</v>
      </c>
      <c r="B20" s="7" t="s">
        <v>20</v>
      </c>
      <c r="C20" s="10">
        <v>15867200</v>
      </c>
      <c r="D20" s="10">
        <v>20381900</v>
      </c>
      <c r="E20" s="22">
        <f t="shared" si="0"/>
        <v>0.13595078276570205</v>
      </c>
      <c r="F20" s="28">
        <f t="shared" si="1"/>
        <v>4514700</v>
      </c>
      <c r="G20" s="22">
        <f t="shared" si="2"/>
        <v>28.453035192094376</v>
      </c>
      <c r="H20" s="41">
        <v>20381900</v>
      </c>
      <c r="I20" s="28">
        <f t="shared" si="3"/>
        <v>0</v>
      </c>
      <c r="J20" s="22">
        <f t="shared" si="4"/>
        <v>0</v>
      </c>
      <c r="K20" s="41">
        <v>20381900</v>
      </c>
      <c r="L20" s="28">
        <f t="shared" si="5"/>
        <v>0</v>
      </c>
      <c r="M20" s="22">
        <f t="shared" si="6"/>
        <v>0</v>
      </c>
      <c r="N20" s="28">
        <f t="shared" si="7"/>
        <v>4514700</v>
      </c>
      <c r="O20" s="22">
        <f t="shared" si="8"/>
        <v>28.453035192094376</v>
      </c>
    </row>
    <row r="21" spans="1:15" x14ac:dyDescent="0.25">
      <c r="A21" s="6" t="s">
        <v>21</v>
      </c>
      <c r="B21" s="7" t="s">
        <v>22</v>
      </c>
      <c r="C21" s="10">
        <v>15307200</v>
      </c>
      <c r="D21" s="10">
        <v>15326900</v>
      </c>
      <c r="E21" s="22">
        <f t="shared" si="0"/>
        <v>0.10223306229407655</v>
      </c>
      <c r="F21" s="28">
        <f t="shared" si="1"/>
        <v>19700</v>
      </c>
      <c r="G21" s="22">
        <f t="shared" si="2"/>
        <v>0.12869760635518901</v>
      </c>
      <c r="H21" s="41">
        <v>15470200</v>
      </c>
      <c r="I21" s="28">
        <f t="shared" si="3"/>
        <v>143300</v>
      </c>
      <c r="J21" s="22">
        <f t="shared" si="4"/>
        <v>0.93495749303511388</v>
      </c>
      <c r="K21" s="41">
        <v>15470200</v>
      </c>
      <c r="L21" s="28">
        <f t="shared" si="5"/>
        <v>0</v>
      </c>
      <c r="M21" s="22">
        <f t="shared" si="6"/>
        <v>0</v>
      </c>
      <c r="N21" s="28">
        <f t="shared" si="7"/>
        <v>163000</v>
      </c>
      <c r="O21" s="22">
        <f t="shared" si="8"/>
        <v>1.0648583673042822</v>
      </c>
    </row>
    <row r="22" spans="1:15" x14ac:dyDescent="0.25">
      <c r="A22" s="6" t="s">
        <v>82</v>
      </c>
      <c r="B22" s="7" t="s">
        <v>44</v>
      </c>
      <c r="C22" s="10">
        <v>79568000</v>
      </c>
      <c r="D22" s="10">
        <v>92048800</v>
      </c>
      <c r="E22" s="22">
        <f t="shared" si="0"/>
        <v>0.61398134681475014</v>
      </c>
      <c r="F22" s="28">
        <f t="shared" si="1"/>
        <v>12480800</v>
      </c>
      <c r="G22" s="22">
        <f t="shared" si="2"/>
        <v>15.685702795093519</v>
      </c>
      <c r="H22" s="41">
        <v>90523160</v>
      </c>
      <c r="I22" s="28">
        <f t="shared" si="3"/>
        <v>-1525640</v>
      </c>
      <c r="J22" s="22">
        <f t="shared" si="4"/>
        <v>-1.657425191854756</v>
      </c>
      <c r="K22" s="41">
        <v>90523160</v>
      </c>
      <c r="L22" s="28">
        <f t="shared" si="5"/>
        <v>0</v>
      </c>
      <c r="M22" s="22">
        <f t="shared" si="6"/>
        <v>0</v>
      </c>
      <c r="N22" s="28">
        <f t="shared" si="7"/>
        <v>10955160</v>
      </c>
      <c r="O22" s="22">
        <f t="shared" si="8"/>
        <v>13.768298813593404</v>
      </c>
    </row>
    <row r="23" spans="1:15" x14ac:dyDescent="0.25">
      <c r="A23" s="6" t="s">
        <v>49</v>
      </c>
      <c r="B23" s="7" t="s">
        <v>50</v>
      </c>
      <c r="C23" s="10">
        <v>856700</v>
      </c>
      <c r="D23" s="10">
        <v>4033800</v>
      </c>
      <c r="E23" s="22">
        <f t="shared" si="0"/>
        <v>2.690614062085914E-2</v>
      </c>
      <c r="F23" s="28">
        <f t="shared" si="1"/>
        <v>3177100</v>
      </c>
      <c r="G23" s="22">
        <f t="shared" si="2"/>
        <v>370.85327419166572</v>
      </c>
      <c r="H23" s="41">
        <v>921100</v>
      </c>
      <c r="I23" s="28">
        <f t="shared" si="3"/>
        <v>-3112700</v>
      </c>
      <c r="J23" s="22">
        <f t="shared" si="4"/>
        <v>-77.165451931181508</v>
      </c>
      <c r="K23" s="41">
        <v>955700</v>
      </c>
      <c r="L23" s="28">
        <f t="shared" si="5"/>
        <v>34600</v>
      </c>
      <c r="M23" s="22">
        <f t="shared" si="6"/>
        <v>3.756378243404626</v>
      </c>
      <c r="N23" s="28">
        <f t="shared" si="7"/>
        <v>99000</v>
      </c>
      <c r="O23" s="22">
        <f t="shared" si="8"/>
        <v>11.555970584802154</v>
      </c>
    </row>
    <row r="24" spans="1:15" x14ac:dyDescent="0.25">
      <c r="A24" s="6" t="s">
        <v>23</v>
      </c>
      <c r="B24" s="7" t="s">
        <v>24</v>
      </c>
      <c r="C24" s="10">
        <v>17829500</v>
      </c>
      <c r="D24" s="10">
        <v>27269500</v>
      </c>
      <c r="E24" s="22">
        <f t="shared" si="0"/>
        <v>0.18189226081127433</v>
      </c>
      <c r="F24" s="28">
        <f t="shared" si="1"/>
        <v>9440000</v>
      </c>
      <c r="G24" s="22">
        <f t="shared" si="2"/>
        <v>52.945960346616573</v>
      </c>
      <c r="H24" s="41">
        <v>27101400</v>
      </c>
      <c r="I24" s="28">
        <f t="shared" si="3"/>
        <v>-168100</v>
      </c>
      <c r="J24" s="22">
        <f t="shared" si="4"/>
        <v>-0.61643961202075559</v>
      </c>
      <c r="K24" s="41">
        <v>27101400</v>
      </c>
      <c r="L24" s="28">
        <f t="shared" si="5"/>
        <v>0</v>
      </c>
      <c r="M24" s="22">
        <f t="shared" si="6"/>
        <v>0</v>
      </c>
      <c r="N24" s="28">
        <f t="shared" si="7"/>
        <v>9271900</v>
      </c>
      <c r="O24" s="22">
        <f t="shared" si="8"/>
        <v>52.003140862054465</v>
      </c>
    </row>
    <row r="25" spans="1:15" x14ac:dyDescent="0.25">
      <c r="A25" s="6" t="s">
        <v>32</v>
      </c>
      <c r="B25" s="7" t="s">
        <v>33</v>
      </c>
      <c r="C25" s="10">
        <v>18000000</v>
      </c>
      <c r="D25" s="10">
        <v>63500000</v>
      </c>
      <c r="E25" s="22">
        <f t="shared" si="0"/>
        <v>0.42355593470785752</v>
      </c>
      <c r="F25" s="28">
        <f t="shared" si="1"/>
        <v>45500000</v>
      </c>
      <c r="G25" s="22">
        <f t="shared" si="2"/>
        <v>252.77777777777777</v>
      </c>
      <c r="H25" s="41">
        <v>1000000</v>
      </c>
      <c r="I25" s="28">
        <f t="shared" si="3"/>
        <v>-62500000</v>
      </c>
      <c r="J25" s="22">
        <f t="shared" si="4"/>
        <v>-98.425196850393704</v>
      </c>
      <c r="K25" s="41">
        <v>1000000</v>
      </c>
      <c r="L25" s="28">
        <f t="shared" si="5"/>
        <v>0</v>
      </c>
      <c r="M25" s="22">
        <f t="shared" si="6"/>
        <v>0</v>
      </c>
      <c r="N25" s="28">
        <f t="shared" si="7"/>
        <v>-17000000</v>
      </c>
      <c r="O25" s="22">
        <f t="shared" si="8"/>
        <v>-94.444444444444443</v>
      </c>
    </row>
    <row r="26" spans="1:15" x14ac:dyDescent="0.25">
      <c r="A26" s="6" t="s">
        <v>36</v>
      </c>
      <c r="B26" s="7" t="s">
        <v>37</v>
      </c>
      <c r="C26" s="10">
        <v>33432800</v>
      </c>
      <c r="D26" s="10">
        <v>35817700</v>
      </c>
      <c r="E26" s="22">
        <f t="shared" si="0"/>
        <v>0.23891022681237209</v>
      </c>
      <c r="F26" s="28">
        <f t="shared" si="1"/>
        <v>2384900</v>
      </c>
      <c r="G26" s="22">
        <f t="shared" si="2"/>
        <v>7.1334138929434658</v>
      </c>
      <c r="H26" s="41">
        <v>35760900</v>
      </c>
      <c r="I26" s="28">
        <f t="shared" si="3"/>
        <v>-56800</v>
      </c>
      <c r="J26" s="22">
        <f t="shared" si="4"/>
        <v>-0.15858081339672481</v>
      </c>
      <c r="K26" s="41">
        <v>36478300</v>
      </c>
      <c r="L26" s="28">
        <f t="shared" si="5"/>
        <v>717400</v>
      </c>
      <c r="M26" s="22">
        <f t="shared" si="6"/>
        <v>2.0061016361444928</v>
      </c>
      <c r="N26" s="28">
        <f t="shared" si="7"/>
        <v>3045500</v>
      </c>
      <c r="O26" s="22">
        <f t="shared" si="8"/>
        <v>9.1093177956976348</v>
      </c>
    </row>
    <row r="27" spans="1:15" x14ac:dyDescent="0.25">
      <c r="A27" s="6" t="s">
        <v>25</v>
      </c>
      <c r="B27" s="7" t="s">
        <v>26</v>
      </c>
      <c r="C27" s="10">
        <v>22443900</v>
      </c>
      <c r="D27" s="10">
        <v>23954500</v>
      </c>
      <c r="E27" s="22">
        <f t="shared" si="0"/>
        <v>0.15978063996786412</v>
      </c>
      <c r="F27" s="28">
        <f t="shared" si="1"/>
        <v>1510600</v>
      </c>
      <c r="G27" s="22">
        <f t="shared" si="2"/>
        <v>6.7305593056465227</v>
      </c>
      <c r="H27" s="41">
        <v>23713900</v>
      </c>
      <c r="I27" s="28">
        <f t="shared" si="3"/>
        <v>-240600</v>
      </c>
      <c r="J27" s="22">
        <f t="shared" si="4"/>
        <v>-1.0044041829301449</v>
      </c>
      <c r="K27" s="41">
        <v>24468500</v>
      </c>
      <c r="L27" s="28">
        <f t="shared" si="5"/>
        <v>754600</v>
      </c>
      <c r="M27" s="22">
        <f t="shared" si="6"/>
        <v>3.1820999498184648</v>
      </c>
      <c r="N27" s="28">
        <f t="shared" si="7"/>
        <v>2024600</v>
      </c>
      <c r="O27" s="22">
        <f t="shared" si="8"/>
        <v>9.0207138688017636</v>
      </c>
    </row>
    <row r="28" spans="1:15" s="5" customFormat="1" x14ac:dyDescent="0.25">
      <c r="A28" s="3" t="s">
        <v>27</v>
      </c>
      <c r="B28" s="4"/>
      <c r="C28" s="17">
        <f>SUM(C29:C32)</f>
        <v>315431400</v>
      </c>
      <c r="D28" s="17">
        <f>SUM(D29:D32)</f>
        <v>233514142</v>
      </c>
      <c r="E28" s="21">
        <f t="shared" si="0"/>
        <v>1.5575795383041473</v>
      </c>
      <c r="F28" s="24">
        <f t="shared" si="1"/>
        <v>-81917258</v>
      </c>
      <c r="G28" s="21">
        <f t="shared" si="2"/>
        <v>-25.969912316909486</v>
      </c>
      <c r="H28" s="40">
        <f>SUM(H29:H32)</f>
        <v>464290535</v>
      </c>
      <c r="I28" s="24">
        <f t="shared" si="3"/>
        <v>230776393</v>
      </c>
      <c r="J28" s="21">
        <f t="shared" si="4"/>
        <v>98.827587495750038</v>
      </c>
      <c r="K28" s="40">
        <f>SUM(K29:K32)</f>
        <v>626516835</v>
      </c>
      <c r="L28" s="24">
        <f t="shared" si="5"/>
        <v>162226300</v>
      </c>
      <c r="M28" s="21">
        <f t="shared" si="6"/>
        <v>34.940686438934193</v>
      </c>
      <c r="N28" s="24">
        <f t="shared" si="7"/>
        <v>311085435</v>
      </c>
      <c r="O28" s="21">
        <f t="shared" si="8"/>
        <v>98.622215480132922</v>
      </c>
    </row>
    <row r="29" spans="1:15" ht="31.5" x14ac:dyDescent="0.25">
      <c r="A29" s="6" t="s">
        <v>10</v>
      </c>
      <c r="B29" s="7" t="s">
        <v>11</v>
      </c>
      <c r="C29" s="10">
        <v>89640100</v>
      </c>
      <c r="D29" s="10">
        <v>87592688</v>
      </c>
      <c r="E29" s="22">
        <f t="shared" si="0"/>
        <v>0.58425831243171222</v>
      </c>
      <c r="F29" s="28">
        <f t="shared" si="1"/>
        <v>-2047412</v>
      </c>
      <c r="G29" s="22">
        <f t="shared" si="2"/>
        <v>-2.2840358277154991</v>
      </c>
      <c r="H29" s="41">
        <v>90718800</v>
      </c>
      <c r="I29" s="28">
        <f t="shared" si="3"/>
        <v>3126112</v>
      </c>
      <c r="J29" s="22">
        <f t="shared" si="4"/>
        <v>3.5689189033678304</v>
      </c>
      <c r="K29" s="41">
        <v>91996100</v>
      </c>
      <c r="L29" s="28">
        <f t="shared" si="5"/>
        <v>1277300</v>
      </c>
      <c r="M29" s="22">
        <f t="shared" si="6"/>
        <v>1.4079771778286272</v>
      </c>
      <c r="N29" s="28">
        <f t="shared" si="7"/>
        <v>2356000</v>
      </c>
      <c r="O29" s="22">
        <f t="shared" si="8"/>
        <v>2.6282880094957477</v>
      </c>
    </row>
    <row r="30" spans="1:15" x14ac:dyDescent="0.25">
      <c r="A30" s="6" t="s">
        <v>28</v>
      </c>
      <c r="B30" s="7" t="s">
        <v>29</v>
      </c>
      <c r="C30" s="10">
        <v>10000000</v>
      </c>
      <c r="D30" s="10">
        <v>10000000</v>
      </c>
      <c r="E30" s="22">
        <f t="shared" si="0"/>
        <v>6.6701722001237404E-2</v>
      </c>
      <c r="F30" s="28">
        <f t="shared" si="1"/>
        <v>0</v>
      </c>
      <c r="G30" s="22">
        <f t="shared" si="2"/>
        <v>0</v>
      </c>
      <c r="H30" s="41">
        <v>20000000</v>
      </c>
      <c r="I30" s="28">
        <f t="shared" si="3"/>
        <v>10000000</v>
      </c>
      <c r="J30" s="22">
        <f t="shared" si="4"/>
        <v>100</v>
      </c>
      <c r="K30" s="41">
        <v>5000000</v>
      </c>
      <c r="L30" s="28">
        <f t="shared" si="5"/>
        <v>-15000000</v>
      </c>
      <c r="M30" s="22">
        <f t="shared" si="6"/>
        <v>-75</v>
      </c>
      <c r="N30" s="28">
        <f t="shared" si="7"/>
        <v>-5000000</v>
      </c>
      <c r="O30" s="22">
        <f t="shared" si="8"/>
        <v>-50</v>
      </c>
    </row>
    <row r="31" spans="1:15" x14ac:dyDescent="0.25">
      <c r="A31" s="6" t="s">
        <v>12</v>
      </c>
      <c r="B31" s="7" t="s">
        <v>13</v>
      </c>
      <c r="C31" s="10">
        <v>215791300</v>
      </c>
      <c r="D31" s="10">
        <v>135921454</v>
      </c>
      <c r="E31" s="22">
        <f t="shared" si="0"/>
        <v>0.90661950387119772</v>
      </c>
      <c r="F31" s="28">
        <f t="shared" si="1"/>
        <v>-79869846</v>
      </c>
      <c r="G31" s="22">
        <f t="shared" si="2"/>
        <v>-37.012542210923236</v>
      </c>
      <c r="H31" s="41">
        <v>353571735</v>
      </c>
      <c r="I31" s="28">
        <f t="shared" si="3"/>
        <v>217650281</v>
      </c>
      <c r="J31" s="22">
        <f t="shared" si="4"/>
        <v>160.12945314725664</v>
      </c>
      <c r="K31" s="41">
        <v>509520735</v>
      </c>
      <c r="L31" s="28">
        <f t="shared" si="5"/>
        <v>155949000</v>
      </c>
      <c r="M31" s="22">
        <f t="shared" si="6"/>
        <v>44.106749652938163</v>
      </c>
      <c r="N31" s="28">
        <f t="shared" si="7"/>
        <v>293729435</v>
      </c>
      <c r="O31" s="22">
        <f t="shared" si="8"/>
        <v>136.11736664082378</v>
      </c>
    </row>
    <row r="32" spans="1:15" x14ac:dyDescent="0.25">
      <c r="A32" s="6" t="s">
        <v>83</v>
      </c>
      <c r="B32" s="7" t="s">
        <v>72</v>
      </c>
      <c r="C32" s="10">
        <v>0</v>
      </c>
      <c r="D32" s="10">
        <v>0</v>
      </c>
      <c r="E32" s="22">
        <f t="shared" si="0"/>
        <v>0</v>
      </c>
      <c r="F32" s="28">
        <f t="shared" si="1"/>
        <v>0</v>
      </c>
      <c r="G32" s="22">
        <v>0</v>
      </c>
      <c r="H32" s="41">
        <v>0</v>
      </c>
      <c r="I32" s="28">
        <f t="shared" si="3"/>
        <v>0</v>
      </c>
      <c r="J32" s="22">
        <v>0</v>
      </c>
      <c r="K32" s="41">
        <v>20000000</v>
      </c>
      <c r="L32" s="28">
        <f t="shared" si="5"/>
        <v>20000000</v>
      </c>
      <c r="M32" s="22">
        <v>0</v>
      </c>
      <c r="N32" s="28">
        <f t="shared" si="7"/>
        <v>20000000</v>
      </c>
      <c r="O32" s="22">
        <v>0</v>
      </c>
    </row>
    <row r="33" spans="1:15" s="5" customFormat="1" ht="31.5" x14ac:dyDescent="0.25">
      <c r="A33" s="11" t="s">
        <v>79</v>
      </c>
      <c r="B33" s="4"/>
      <c r="C33" s="17">
        <f>SUM(C34:C39)</f>
        <v>143245300</v>
      </c>
      <c r="D33" s="17">
        <f>SUM(D34:D39)</f>
        <v>543481849</v>
      </c>
      <c r="E33" s="21">
        <f t="shared" si="0"/>
        <v>3.6251175204716484</v>
      </c>
      <c r="F33" s="24">
        <f t="shared" si="1"/>
        <v>400236549</v>
      </c>
      <c r="G33" s="21">
        <f t="shared" si="2"/>
        <v>279.4064091457102</v>
      </c>
      <c r="H33" s="40">
        <f>SUM(H34:H39)</f>
        <v>559470600</v>
      </c>
      <c r="I33" s="24">
        <f t="shared" si="3"/>
        <v>15988751</v>
      </c>
      <c r="J33" s="21">
        <f t="shared" si="4"/>
        <v>2.9419107610344497</v>
      </c>
      <c r="K33" s="40">
        <f>SUM(K34:K39)</f>
        <v>596982100</v>
      </c>
      <c r="L33" s="24">
        <f t="shared" si="5"/>
        <v>37511500</v>
      </c>
      <c r="M33" s="21">
        <f t="shared" si="6"/>
        <v>6.7048205928962119</v>
      </c>
      <c r="N33" s="24">
        <f t="shared" si="7"/>
        <v>453736800</v>
      </c>
      <c r="O33" s="21">
        <f t="shared" si="8"/>
        <v>316.75510470500603</v>
      </c>
    </row>
    <row r="34" spans="1:15" ht="19.5" customHeight="1" x14ac:dyDescent="0.25">
      <c r="A34" s="6" t="s">
        <v>12</v>
      </c>
      <c r="B34" s="7" t="s">
        <v>13</v>
      </c>
      <c r="C34" s="10">
        <v>91261300</v>
      </c>
      <c r="D34" s="10">
        <v>114212249</v>
      </c>
      <c r="E34" s="22">
        <f t="shared" si="0"/>
        <v>0.76181536819341034</v>
      </c>
      <c r="F34" s="28">
        <f t="shared" si="1"/>
        <v>22950949</v>
      </c>
      <c r="G34" s="22">
        <f t="shared" si="2"/>
        <v>25.148610637805959</v>
      </c>
      <c r="H34" s="41">
        <v>102574600</v>
      </c>
      <c r="I34" s="28">
        <f t="shared" si="3"/>
        <v>-11637649</v>
      </c>
      <c r="J34" s="22">
        <f t="shared" si="4"/>
        <v>-10.18949289756128</v>
      </c>
      <c r="K34" s="41">
        <v>104272900</v>
      </c>
      <c r="L34" s="28">
        <f t="shared" si="5"/>
        <v>1698300</v>
      </c>
      <c r="M34" s="22">
        <f t="shared" si="6"/>
        <v>1.6556730418641621</v>
      </c>
      <c r="N34" s="28">
        <f t="shared" si="7"/>
        <v>13011600</v>
      </c>
      <c r="O34" s="22">
        <f t="shared" si="8"/>
        <v>14.257522082196942</v>
      </c>
    </row>
    <row r="35" spans="1:15" x14ac:dyDescent="0.25">
      <c r="A35" s="8" t="s">
        <v>30</v>
      </c>
      <c r="B35" s="9" t="s">
        <v>31</v>
      </c>
      <c r="C35" s="10">
        <v>41918200</v>
      </c>
      <c r="D35" s="10">
        <v>399752600</v>
      </c>
      <c r="E35" s="22">
        <f t="shared" si="0"/>
        <v>2.6664186794471854</v>
      </c>
      <c r="F35" s="28">
        <f t="shared" si="1"/>
        <v>357834400</v>
      </c>
      <c r="G35" s="22">
        <f t="shared" si="2"/>
        <v>853.6492502063544</v>
      </c>
      <c r="H35" s="41">
        <v>447674800</v>
      </c>
      <c r="I35" s="28">
        <f t="shared" si="3"/>
        <v>47922200</v>
      </c>
      <c r="J35" s="22">
        <f t="shared" si="4"/>
        <v>11.987964556077941</v>
      </c>
      <c r="K35" s="41">
        <v>485792000</v>
      </c>
      <c r="L35" s="28">
        <f t="shared" si="5"/>
        <v>38117200</v>
      </c>
      <c r="M35" s="22">
        <f t="shared" si="6"/>
        <v>8.5144841746732141</v>
      </c>
      <c r="N35" s="28">
        <f t="shared" si="7"/>
        <v>443873800</v>
      </c>
      <c r="O35" s="22">
        <f t="shared" si="8"/>
        <v>1058.9047239623837</v>
      </c>
    </row>
    <row r="36" spans="1:15" x14ac:dyDescent="0.25">
      <c r="A36" s="6" t="s">
        <v>67</v>
      </c>
      <c r="B36" s="9" t="s">
        <v>68</v>
      </c>
      <c r="C36" s="10">
        <v>9600</v>
      </c>
      <c r="D36" s="10">
        <v>12900</v>
      </c>
      <c r="E36" s="22">
        <f t="shared" si="0"/>
        <v>8.6045221381596249E-5</v>
      </c>
      <c r="F36" s="28">
        <f t="shared" si="1"/>
        <v>3300</v>
      </c>
      <c r="G36" s="22">
        <f t="shared" si="2"/>
        <v>34.375</v>
      </c>
      <c r="H36" s="41">
        <v>12900</v>
      </c>
      <c r="I36" s="28">
        <f t="shared" si="3"/>
        <v>0</v>
      </c>
      <c r="J36" s="22">
        <f t="shared" si="4"/>
        <v>0</v>
      </c>
      <c r="K36" s="41">
        <v>12900</v>
      </c>
      <c r="L36" s="28">
        <f t="shared" si="5"/>
        <v>0</v>
      </c>
      <c r="M36" s="22">
        <f t="shared" si="6"/>
        <v>0</v>
      </c>
      <c r="N36" s="28">
        <f t="shared" si="7"/>
        <v>3300</v>
      </c>
      <c r="O36" s="22">
        <f t="shared" si="8"/>
        <v>34.375</v>
      </c>
    </row>
    <row r="37" spans="1:15" x14ac:dyDescent="0.25">
      <c r="A37" s="6" t="s">
        <v>32</v>
      </c>
      <c r="B37" s="9" t="s">
        <v>33</v>
      </c>
      <c r="C37" s="10">
        <v>4027600</v>
      </c>
      <c r="D37" s="10">
        <v>23193100</v>
      </c>
      <c r="E37" s="22">
        <f t="shared" si="0"/>
        <v>0.1547019708546899</v>
      </c>
      <c r="F37" s="28">
        <f t="shared" si="1"/>
        <v>19165500</v>
      </c>
      <c r="G37" s="22">
        <f t="shared" si="2"/>
        <v>475.85410666401822</v>
      </c>
      <c r="H37" s="41">
        <v>2273700</v>
      </c>
      <c r="I37" s="28">
        <f t="shared" si="3"/>
        <v>-20919400</v>
      </c>
      <c r="J37" s="22">
        <f t="shared" si="4"/>
        <v>-90.196653314994549</v>
      </c>
      <c r="K37" s="41">
        <v>0</v>
      </c>
      <c r="L37" s="28">
        <f t="shared" si="5"/>
        <v>-2273700</v>
      </c>
      <c r="M37" s="22">
        <f t="shared" si="6"/>
        <v>-100</v>
      </c>
      <c r="N37" s="28">
        <f t="shared" si="7"/>
        <v>-4027600</v>
      </c>
      <c r="O37" s="22">
        <f t="shared" si="8"/>
        <v>-100</v>
      </c>
    </row>
    <row r="38" spans="1:15" x14ac:dyDescent="0.25">
      <c r="A38" s="6" t="s">
        <v>34</v>
      </c>
      <c r="B38" s="7" t="s">
        <v>35</v>
      </c>
      <c r="C38" s="10">
        <v>6028600</v>
      </c>
      <c r="D38" s="10">
        <v>6311000</v>
      </c>
      <c r="E38" s="22">
        <f t="shared" si="0"/>
        <v>4.2095456754980921E-2</v>
      </c>
      <c r="F38" s="28">
        <f t="shared" si="1"/>
        <v>282400</v>
      </c>
      <c r="G38" s="22">
        <f t="shared" si="2"/>
        <v>4.6843379889194807</v>
      </c>
      <c r="H38" s="41">
        <v>6934600</v>
      </c>
      <c r="I38" s="28">
        <f t="shared" si="3"/>
        <v>623600</v>
      </c>
      <c r="J38" s="22">
        <f t="shared" si="4"/>
        <v>9.8811598795753355</v>
      </c>
      <c r="K38" s="41">
        <v>6904300</v>
      </c>
      <c r="L38" s="28">
        <f t="shared" si="5"/>
        <v>-30300</v>
      </c>
      <c r="M38" s="22">
        <f t="shared" si="6"/>
        <v>-0.43693940530094721</v>
      </c>
      <c r="N38" s="28">
        <f t="shared" si="7"/>
        <v>875700</v>
      </c>
      <c r="O38" s="22">
        <f t="shared" si="8"/>
        <v>14.525760541419231</v>
      </c>
    </row>
    <row r="39" spans="1:15" x14ac:dyDescent="0.25">
      <c r="A39" s="6" t="s">
        <v>36</v>
      </c>
      <c r="B39" s="7" t="s">
        <v>37</v>
      </c>
      <c r="C39" s="10">
        <v>0</v>
      </c>
      <c r="D39" s="10">
        <v>0</v>
      </c>
      <c r="E39" s="22">
        <f t="shared" si="0"/>
        <v>0</v>
      </c>
      <c r="F39" s="28">
        <f t="shared" si="1"/>
        <v>0</v>
      </c>
      <c r="G39" s="22">
        <v>0</v>
      </c>
      <c r="H39" s="41">
        <v>0</v>
      </c>
      <c r="I39" s="28">
        <f t="shared" si="3"/>
        <v>0</v>
      </c>
      <c r="J39" s="22">
        <v>0</v>
      </c>
      <c r="K39" s="41">
        <v>0</v>
      </c>
      <c r="L39" s="28">
        <f t="shared" si="5"/>
        <v>0</v>
      </c>
      <c r="M39" s="22">
        <v>0</v>
      </c>
      <c r="N39" s="28">
        <f t="shared" si="7"/>
        <v>0</v>
      </c>
      <c r="O39" s="22">
        <v>0</v>
      </c>
    </row>
    <row r="40" spans="1:15" s="5" customFormat="1" ht="18" customHeight="1" x14ac:dyDescent="0.25">
      <c r="A40" s="11" t="s">
        <v>95</v>
      </c>
      <c r="B40" s="4"/>
      <c r="C40" s="17">
        <f>SUM(C41:C47)</f>
        <v>5681240971</v>
      </c>
      <c r="D40" s="17">
        <f>SUM(D41:D47)</f>
        <v>6340453277</v>
      </c>
      <c r="E40" s="21">
        <f t="shared" si="0"/>
        <v>42.291915184428866</v>
      </c>
      <c r="F40" s="24">
        <f t="shared" si="1"/>
        <v>659212306</v>
      </c>
      <c r="G40" s="21">
        <f t="shared" si="2"/>
        <v>11.603315356010441</v>
      </c>
      <c r="H40" s="40">
        <f>SUM(H41:H47)</f>
        <v>6383779579</v>
      </c>
      <c r="I40" s="24">
        <f t="shared" si="3"/>
        <v>43326302</v>
      </c>
      <c r="J40" s="21">
        <f t="shared" si="4"/>
        <v>0.6833313030973045</v>
      </c>
      <c r="K40" s="40">
        <f>SUM(K41:K47)</f>
        <v>6381145639</v>
      </c>
      <c r="L40" s="24">
        <f t="shared" si="5"/>
        <v>-2633940</v>
      </c>
      <c r="M40" s="21">
        <f t="shared" si="6"/>
        <v>-4.1259883230694072E-2</v>
      </c>
      <c r="N40" s="24">
        <f t="shared" si="7"/>
        <v>699904668</v>
      </c>
      <c r="O40" s="21">
        <f t="shared" si="8"/>
        <v>12.319573691252955</v>
      </c>
    </row>
    <row r="41" spans="1:15" x14ac:dyDescent="0.25">
      <c r="A41" s="6" t="s">
        <v>38</v>
      </c>
      <c r="B41" s="7" t="s">
        <v>39</v>
      </c>
      <c r="C41" s="10">
        <v>300000</v>
      </c>
      <c r="D41" s="10">
        <v>200000</v>
      </c>
      <c r="E41" s="22">
        <f t="shared" si="0"/>
        <v>1.334034440024748E-3</v>
      </c>
      <c r="F41" s="28">
        <f t="shared" si="1"/>
        <v>-100000</v>
      </c>
      <c r="G41" s="22">
        <f t="shared" si="2"/>
        <v>-33.333333333333343</v>
      </c>
      <c r="H41" s="41">
        <v>200000</v>
      </c>
      <c r="I41" s="28">
        <f t="shared" si="3"/>
        <v>0</v>
      </c>
      <c r="J41" s="22">
        <f t="shared" si="4"/>
        <v>0</v>
      </c>
      <c r="K41" s="41">
        <v>200000</v>
      </c>
      <c r="L41" s="28">
        <f t="shared" si="5"/>
        <v>0</v>
      </c>
      <c r="M41" s="22">
        <f t="shared" si="6"/>
        <v>0</v>
      </c>
      <c r="N41" s="28">
        <f t="shared" si="7"/>
        <v>-100000</v>
      </c>
      <c r="O41" s="22">
        <f t="shared" si="8"/>
        <v>-33.333333333333343</v>
      </c>
    </row>
    <row r="42" spans="1:15" x14ac:dyDescent="0.25">
      <c r="A42" s="6" t="s">
        <v>40</v>
      </c>
      <c r="B42" s="7" t="s">
        <v>41</v>
      </c>
      <c r="C42" s="10">
        <v>1782335012</v>
      </c>
      <c r="D42" s="10">
        <v>1913212639</v>
      </c>
      <c r="E42" s="22">
        <f t="shared" si="0"/>
        <v>12.761457757583175</v>
      </c>
      <c r="F42" s="28">
        <f t="shared" si="1"/>
        <v>130877627</v>
      </c>
      <c r="G42" s="22">
        <f t="shared" si="2"/>
        <v>7.3430430372985427</v>
      </c>
      <c r="H42" s="41">
        <v>1926623920</v>
      </c>
      <c r="I42" s="28">
        <f t="shared" si="3"/>
        <v>13411281</v>
      </c>
      <c r="J42" s="22">
        <f t="shared" si="4"/>
        <v>0.70098224978325163</v>
      </c>
      <c r="K42" s="41">
        <v>1926427395</v>
      </c>
      <c r="L42" s="28">
        <f t="shared" si="5"/>
        <v>-196525</v>
      </c>
      <c r="M42" s="22">
        <f t="shared" si="6"/>
        <v>-1.0200485832228878E-2</v>
      </c>
      <c r="N42" s="28">
        <f t="shared" si="7"/>
        <v>144092383</v>
      </c>
      <c r="O42" s="22">
        <f t="shared" si="8"/>
        <v>8.0844724493354789</v>
      </c>
    </row>
    <row r="43" spans="1:15" x14ac:dyDescent="0.25">
      <c r="A43" s="6" t="s">
        <v>42</v>
      </c>
      <c r="B43" s="7" t="s">
        <v>43</v>
      </c>
      <c r="C43" s="10">
        <v>3407587425</v>
      </c>
      <c r="D43" s="10">
        <v>3812520329</v>
      </c>
      <c r="E43" s="22">
        <f t="shared" si="0"/>
        <v>25.430167110902413</v>
      </c>
      <c r="F43" s="28">
        <f t="shared" si="1"/>
        <v>404932904</v>
      </c>
      <c r="G43" s="22">
        <f t="shared" si="2"/>
        <v>11.88327263533084</v>
      </c>
      <c r="H43" s="41">
        <v>3839502580</v>
      </c>
      <c r="I43" s="28">
        <f t="shared" si="3"/>
        <v>26982251</v>
      </c>
      <c r="J43" s="22">
        <f t="shared" si="4"/>
        <v>0.70772740002877299</v>
      </c>
      <c r="K43" s="41">
        <v>3837760965</v>
      </c>
      <c r="L43" s="28">
        <f t="shared" si="5"/>
        <v>-1741615</v>
      </c>
      <c r="M43" s="22">
        <f t="shared" si="6"/>
        <v>-4.5360433121516053E-2</v>
      </c>
      <c r="N43" s="28">
        <f t="shared" si="7"/>
        <v>430173540</v>
      </c>
      <c r="O43" s="22">
        <f t="shared" si="8"/>
        <v>12.623991297890186</v>
      </c>
    </row>
    <row r="44" spans="1:15" x14ac:dyDescent="0.25">
      <c r="A44" s="6" t="s">
        <v>78</v>
      </c>
      <c r="B44" s="7" t="s">
        <v>73</v>
      </c>
      <c r="C44" s="10">
        <v>209247987</v>
      </c>
      <c r="D44" s="10">
        <v>278647753</v>
      </c>
      <c r="E44" s="22">
        <f t="shared" si="0"/>
        <v>1.8586284956875465</v>
      </c>
      <c r="F44" s="28">
        <f t="shared" si="1"/>
        <v>69399766</v>
      </c>
      <c r="G44" s="22">
        <f t="shared" si="2"/>
        <v>33.166276529102277</v>
      </c>
      <c r="H44" s="41">
        <v>276589187</v>
      </c>
      <c r="I44" s="28">
        <f t="shared" si="3"/>
        <v>-2058566</v>
      </c>
      <c r="J44" s="22">
        <f t="shared" si="4"/>
        <v>-0.73876999826372014</v>
      </c>
      <c r="K44" s="41">
        <v>276508187</v>
      </c>
      <c r="L44" s="28">
        <f t="shared" si="5"/>
        <v>-81000</v>
      </c>
      <c r="M44" s="22">
        <f t="shared" si="6"/>
        <v>-2.9285309696504669E-2</v>
      </c>
      <c r="N44" s="28">
        <f t="shared" si="7"/>
        <v>67260200</v>
      </c>
      <c r="O44" s="22">
        <f t="shared" si="8"/>
        <v>32.143773980487566</v>
      </c>
    </row>
    <row r="45" spans="1:15" x14ac:dyDescent="0.25">
      <c r="A45" s="6" t="s">
        <v>82</v>
      </c>
      <c r="B45" s="7" t="s">
        <v>44</v>
      </c>
      <c r="C45" s="10">
        <v>0</v>
      </c>
      <c r="D45" s="10">
        <v>0</v>
      </c>
      <c r="E45" s="22">
        <f t="shared" si="0"/>
        <v>0</v>
      </c>
      <c r="F45" s="28">
        <f t="shared" si="1"/>
        <v>0</v>
      </c>
      <c r="G45" s="22">
        <v>0</v>
      </c>
      <c r="H45" s="41">
        <v>0</v>
      </c>
      <c r="I45" s="28">
        <f t="shared" si="3"/>
        <v>0</v>
      </c>
      <c r="J45" s="22">
        <v>0</v>
      </c>
      <c r="K45" s="41">
        <v>0</v>
      </c>
      <c r="L45" s="28">
        <f t="shared" si="5"/>
        <v>0</v>
      </c>
      <c r="M45" s="22">
        <v>0</v>
      </c>
      <c r="N45" s="28">
        <f t="shared" si="7"/>
        <v>0</v>
      </c>
      <c r="O45" s="22">
        <v>0</v>
      </c>
    </row>
    <row r="46" spans="1:15" x14ac:dyDescent="0.25">
      <c r="A46" s="6" t="s">
        <v>45</v>
      </c>
      <c r="B46" s="7" t="s">
        <v>46</v>
      </c>
      <c r="C46" s="10">
        <v>214294547</v>
      </c>
      <c r="D46" s="10">
        <v>269695556</v>
      </c>
      <c r="E46" s="22">
        <f t="shared" si="0"/>
        <v>1.7989158001281154</v>
      </c>
      <c r="F46" s="28">
        <f t="shared" si="1"/>
        <v>55401009</v>
      </c>
      <c r="G46" s="22">
        <f t="shared" si="2"/>
        <v>25.852738567351423</v>
      </c>
      <c r="H46" s="41">
        <v>274688892</v>
      </c>
      <c r="I46" s="28">
        <f t="shared" si="3"/>
        <v>4993336</v>
      </c>
      <c r="J46" s="22">
        <f t="shared" si="4"/>
        <v>1.8514713679598032</v>
      </c>
      <c r="K46" s="41">
        <v>274074092</v>
      </c>
      <c r="L46" s="28">
        <f t="shared" si="5"/>
        <v>-614800</v>
      </c>
      <c r="M46" s="22">
        <f t="shared" si="6"/>
        <v>-0.22381684076253805</v>
      </c>
      <c r="N46" s="28">
        <f t="shared" si="7"/>
        <v>59779545</v>
      </c>
      <c r="O46" s="22">
        <f t="shared" si="8"/>
        <v>27.895971146666639</v>
      </c>
    </row>
    <row r="47" spans="1:15" x14ac:dyDescent="0.25">
      <c r="A47" s="6" t="s">
        <v>34</v>
      </c>
      <c r="B47" s="7" t="s">
        <v>35</v>
      </c>
      <c r="C47" s="10">
        <v>67476000</v>
      </c>
      <c r="D47" s="10">
        <v>66177000</v>
      </c>
      <c r="E47" s="22">
        <f t="shared" si="0"/>
        <v>0.44141198568758871</v>
      </c>
      <c r="F47" s="28">
        <f t="shared" si="1"/>
        <v>-1299000</v>
      </c>
      <c r="G47" s="22">
        <f t="shared" si="2"/>
        <v>-1.9251289347323421</v>
      </c>
      <c r="H47" s="41">
        <v>66175000</v>
      </c>
      <c r="I47" s="28">
        <f t="shared" si="3"/>
        <v>-2000</v>
      </c>
      <c r="J47" s="22">
        <f t="shared" si="4"/>
        <v>-3.0221980446327734E-3</v>
      </c>
      <c r="K47" s="41">
        <v>66175000</v>
      </c>
      <c r="L47" s="28">
        <f t="shared" si="5"/>
        <v>0</v>
      </c>
      <c r="M47" s="22">
        <f t="shared" si="6"/>
        <v>0</v>
      </c>
      <c r="N47" s="28">
        <f t="shared" si="7"/>
        <v>-1301000</v>
      </c>
      <c r="O47" s="22">
        <f t="shared" si="8"/>
        <v>-1.9280929515679617</v>
      </c>
    </row>
    <row r="48" spans="1:15" s="5" customFormat="1" x14ac:dyDescent="0.25">
      <c r="A48" s="3" t="s">
        <v>81</v>
      </c>
      <c r="B48" s="4"/>
      <c r="C48" s="17">
        <f>SUM(C49:C51)</f>
        <v>821356577</v>
      </c>
      <c r="D48" s="17">
        <f>SUM(D49:D51)</f>
        <v>937684625</v>
      </c>
      <c r="E48" s="21">
        <f t="shared" si="0"/>
        <v>6.2545179181584549</v>
      </c>
      <c r="F48" s="24">
        <f t="shared" si="1"/>
        <v>116328048</v>
      </c>
      <c r="G48" s="21">
        <f t="shared" si="2"/>
        <v>14.162916723073863</v>
      </c>
      <c r="H48" s="40">
        <f>SUM(H49:H51)</f>
        <v>927136716</v>
      </c>
      <c r="I48" s="24">
        <f t="shared" si="3"/>
        <v>-10547909</v>
      </c>
      <c r="J48" s="21">
        <f t="shared" si="4"/>
        <v>-1.124888765239163</v>
      </c>
      <c r="K48" s="40">
        <f>SUM(K49:K51)</f>
        <v>925432657</v>
      </c>
      <c r="L48" s="24">
        <f t="shared" si="5"/>
        <v>-1704059</v>
      </c>
      <c r="M48" s="21">
        <f t="shared" si="6"/>
        <v>-0.18379802790595079</v>
      </c>
      <c r="N48" s="24">
        <f t="shared" si="7"/>
        <v>104076080</v>
      </c>
      <c r="O48" s="21">
        <f t="shared" si="8"/>
        <v>12.671242054229026</v>
      </c>
    </row>
    <row r="49" spans="1:15" x14ac:dyDescent="0.25">
      <c r="A49" s="6" t="s">
        <v>78</v>
      </c>
      <c r="B49" s="7" t="s">
        <v>73</v>
      </c>
      <c r="C49" s="10">
        <v>241460300</v>
      </c>
      <c r="D49" s="10">
        <v>279040800</v>
      </c>
      <c r="E49" s="22">
        <f t="shared" si="0"/>
        <v>1.8612501868602884</v>
      </c>
      <c r="F49" s="28">
        <f t="shared" si="1"/>
        <v>37580500</v>
      </c>
      <c r="G49" s="22">
        <f t="shared" si="2"/>
        <v>15.56384217198439</v>
      </c>
      <c r="H49" s="41">
        <v>280279875</v>
      </c>
      <c r="I49" s="28">
        <f t="shared" si="3"/>
        <v>1239075</v>
      </c>
      <c r="J49" s="22">
        <f t="shared" si="4"/>
        <v>0.44404796717898876</v>
      </c>
      <c r="K49" s="41">
        <v>280928400</v>
      </c>
      <c r="L49" s="28">
        <f t="shared" si="5"/>
        <v>648525</v>
      </c>
      <c r="M49" s="22">
        <f t="shared" si="6"/>
        <v>0.23138478993540446</v>
      </c>
      <c r="N49" s="28">
        <f t="shared" si="7"/>
        <v>39468100</v>
      </c>
      <c r="O49" s="22">
        <f t="shared" si="8"/>
        <v>16.345585589018157</v>
      </c>
    </row>
    <row r="50" spans="1:15" x14ac:dyDescent="0.25">
      <c r="A50" s="6" t="s">
        <v>47</v>
      </c>
      <c r="B50" s="7" t="s">
        <v>48</v>
      </c>
      <c r="C50" s="10">
        <v>545741077</v>
      </c>
      <c r="D50" s="10">
        <v>622015625</v>
      </c>
      <c r="E50" s="22">
        <f t="shared" si="0"/>
        <v>4.1489513299175931</v>
      </c>
      <c r="F50" s="28">
        <f t="shared" si="1"/>
        <v>76274548</v>
      </c>
      <c r="G50" s="22">
        <f t="shared" si="2"/>
        <v>13.976325260192951</v>
      </c>
      <c r="H50" s="41">
        <v>609008541</v>
      </c>
      <c r="I50" s="28">
        <f t="shared" si="3"/>
        <v>-13007084</v>
      </c>
      <c r="J50" s="22">
        <f t="shared" si="4"/>
        <v>-2.0911185309854545</v>
      </c>
      <c r="K50" s="41">
        <v>606950557</v>
      </c>
      <c r="L50" s="28">
        <f t="shared" si="5"/>
        <v>-2057984</v>
      </c>
      <c r="M50" s="22">
        <f t="shared" si="6"/>
        <v>-0.33792366797035811</v>
      </c>
      <c r="N50" s="28">
        <f t="shared" si="7"/>
        <v>61209480</v>
      </c>
      <c r="O50" s="22">
        <f t="shared" si="8"/>
        <v>11.215846228118906</v>
      </c>
    </row>
    <row r="51" spans="1:15" x14ac:dyDescent="0.25">
      <c r="A51" s="6" t="s">
        <v>49</v>
      </c>
      <c r="B51" s="7" t="s">
        <v>50</v>
      </c>
      <c r="C51" s="10">
        <v>34155200</v>
      </c>
      <c r="D51" s="10">
        <v>36628200</v>
      </c>
      <c r="E51" s="22">
        <f t="shared" si="0"/>
        <v>0.24431640138057237</v>
      </c>
      <c r="F51" s="28">
        <f t="shared" si="1"/>
        <v>2473000</v>
      </c>
      <c r="G51" s="22">
        <f t="shared" si="2"/>
        <v>7.2404787557970707</v>
      </c>
      <c r="H51" s="41">
        <v>37848300</v>
      </c>
      <c r="I51" s="28">
        <f t="shared" si="3"/>
        <v>1220100</v>
      </c>
      <c r="J51" s="22">
        <f t="shared" si="4"/>
        <v>3.3310400183465276</v>
      </c>
      <c r="K51" s="41">
        <v>37553700</v>
      </c>
      <c r="L51" s="28">
        <f t="shared" si="5"/>
        <v>-294600</v>
      </c>
      <c r="M51" s="22">
        <f t="shared" si="6"/>
        <v>-0.77837049484389809</v>
      </c>
      <c r="N51" s="28">
        <f t="shared" si="7"/>
        <v>3398500</v>
      </c>
      <c r="O51" s="22">
        <f t="shared" si="8"/>
        <v>9.9501686419637423</v>
      </c>
    </row>
    <row r="52" spans="1:15" s="5" customFormat="1" ht="31.5" x14ac:dyDescent="0.25">
      <c r="A52" s="11" t="s">
        <v>51</v>
      </c>
      <c r="B52" s="4"/>
      <c r="C52" s="17">
        <f>SUM(C53:C57)</f>
        <v>800241478</v>
      </c>
      <c r="D52" s="17">
        <f>SUM(D53:D57)</f>
        <v>965484830</v>
      </c>
      <c r="E52" s="21">
        <f t="shared" si="0"/>
        <v>6.4399500727071946</v>
      </c>
      <c r="F52" s="24">
        <f t="shared" si="1"/>
        <v>165243352</v>
      </c>
      <c r="G52" s="21">
        <f t="shared" si="2"/>
        <v>20.649186094800243</v>
      </c>
      <c r="H52" s="40">
        <f>SUM(H53:H57)</f>
        <v>961392889</v>
      </c>
      <c r="I52" s="24">
        <f t="shared" si="3"/>
        <v>-4091941</v>
      </c>
      <c r="J52" s="21">
        <f t="shared" si="4"/>
        <v>-0.4238224022639514</v>
      </c>
      <c r="K52" s="40">
        <f>SUM(K53:K57)</f>
        <v>962140189</v>
      </c>
      <c r="L52" s="24">
        <f t="shared" si="5"/>
        <v>747300</v>
      </c>
      <c r="M52" s="21">
        <f t="shared" si="6"/>
        <v>7.7730968114124721E-2</v>
      </c>
      <c r="N52" s="24">
        <f t="shared" si="7"/>
        <v>161898711</v>
      </c>
      <c r="O52" s="21">
        <f t="shared" si="8"/>
        <v>20.231232128160201</v>
      </c>
    </row>
    <row r="53" spans="1:15" x14ac:dyDescent="0.25">
      <c r="A53" s="6" t="s">
        <v>45</v>
      </c>
      <c r="B53" s="7" t="s">
        <v>46</v>
      </c>
      <c r="C53" s="10">
        <v>4048004</v>
      </c>
      <c r="D53" s="10">
        <v>4175848</v>
      </c>
      <c r="E53" s="22">
        <f t="shared" si="0"/>
        <v>2.7853625241542317E-2</v>
      </c>
      <c r="F53" s="28">
        <f t="shared" si="1"/>
        <v>127844</v>
      </c>
      <c r="G53" s="22">
        <f t="shared" si="2"/>
        <v>3.1581984602782001</v>
      </c>
      <c r="H53" s="41">
        <v>4175848</v>
      </c>
      <c r="I53" s="28">
        <f t="shared" si="3"/>
        <v>0</v>
      </c>
      <c r="J53" s="22">
        <f t="shared" si="4"/>
        <v>0</v>
      </c>
      <c r="K53" s="41">
        <v>4175848</v>
      </c>
      <c r="L53" s="28">
        <f t="shared" si="5"/>
        <v>0</v>
      </c>
      <c r="M53" s="22">
        <f t="shared" si="6"/>
        <v>0</v>
      </c>
      <c r="N53" s="28">
        <f t="shared" si="7"/>
        <v>127844</v>
      </c>
      <c r="O53" s="22">
        <f t="shared" si="8"/>
        <v>3.1581984602782001</v>
      </c>
    </row>
    <row r="54" spans="1:15" x14ac:dyDescent="0.25">
      <c r="A54" s="6" t="s">
        <v>52</v>
      </c>
      <c r="B54" s="7" t="s">
        <v>53</v>
      </c>
      <c r="C54" s="10">
        <v>229309170</v>
      </c>
      <c r="D54" s="10">
        <v>276571032</v>
      </c>
      <c r="E54" s="22">
        <f t="shared" si="0"/>
        <v>1.8447764090059333</v>
      </c>
      <c r="F54" s="28">
        <f t="shared" si="1"/>
        <v>47261862</v>
      </c>
      <c r="G54" s="22">
        <f t="shared" si="2"/>
        <v>20.610541654308889</v>
      </c>
      <c r="H54" s="41">
        <v>278418032</v>
      </c>
      <c r="I54" s="28">
        <f t="shared" si="3"/>
        <v>1847000</v>
      </c>
      <c r="J54" s="22">
        <f t="shared" si="4"/>
        <v>0.6678212055122259</v>
      </c>
      <c r="K54" s="41">
        <v>275564032</v>
      </c>
      <c r="L54" s="28">
        <f t="shared" si="5"/>
        <v>-2854000</v>
      </c>
      <c r="M54" s="22">
        <f t="shared" si="6"/>
        <v>-1.0250772837874251</v>
      </c>
      <c r="N54" s="28">
        <f t="shared" si="7"/>
        <v>46254862</v>
      </c>
      <c r="O54" s="22">
        <f t="shared" si="8"/>
        <v>20.171396547290271</v>
      </c>
    </row>
    <row r="55" spans="1:15" x14ac:dyDescent="0.25">
      <c r="A55" s="6" t="s">
        <v>54</v>
      </c>
      <c r="B55" s="7" t="s">
        <v>55</v>
      </c>
      <c r="C55" s="10">
        <v>7096273</v>
      </c>
      <c r="D55" s="10">
        <v>9826065</v>
      </c>
      <c r="E55" s="22">
        <f t="shared" si="0"/>
        <v>6.5541545599608883E-2</v>
      </c>
      <c r="F55" s="28">
        <f t="shared" si="1"/>
        <v>2729792</v>
      </c>
      <c r="G55" s="22">
        <f t="shared" si="2"/>
        <v>38.467967621876994</v>
      </c>
      <c r="H55" s="41">
        <v>7096273</v>
      </c>
      <c r="I55" s="28">
        <f t="shared" si="3"/>
        <v>-2729792</v>
      </c>
      <c r="J55" s="22">
        <f t="shared" si="4"/>
        <v>-27.781131103854889</v>
      </c>
      <c r="K55" s="41">
        <v>7096273</v>
      </c>
      <c r="L55" s="28">
        <f t="shared" si="5"/>
        <v>0</v>
      </c>
      <c r="M55" s="22">
        <f t="shared" si="6"/>
        <v>0</v>
      </c>
      <c r="N55" s="28">
        <f t="shared" si="7"/>
        <v>0</v>
      </c>
      <c r="O55" s="22">
        <f t="shared" si="8"/>
        <v>0</v>
      </c>
    </row>
    <row r="56" spans="1:15" ht="16.5" customHeight="1" x14ac:dyDescent="0.25">
      <c r="A56" s="6" t="s">
        <v>87</v>
      </c>
      <c r="B56" s="7" t="s">
        <v>86</v>
      </c>
      <c r="C56" s="10">
        <v>531314831</v>
      </c>
      <c r="D56" s="10">
        <v>646000885</v>
      </c>
      <c r="E56" s="22">
        <f t="shared" si="0"/>
        <v>4.308937144382333</v>
      </c>
      <c r="F56" s="28">
        <f t="shared" si="1"/>
        <v>114686054</v>
      </c>
      <c r="G56" s="22">
        <f t="shared" si="2"/>
        <v>21.585328944073837</v>
      </c>
      <c r="H56" s="41">
        <v>642243136</v>
      </c>
      <c r="I56" s="28">
        <f t="shared" si="3"/>
        <v>-3757749</v>
      </c>
      <c r="J56" s="22">
        <f t="shared" si="4"/>
        <v>-0.58169409473795497</v>
      </c>
      <c r="K56" s="41">
        <v>645416236</v>
      </c>
      <c r="L56" s="28">
        <f t="shared" si="5"/>
        <v>3173100</v>
      </c>
      <c r="M56" s="22">
        <f t="shared" si="6"/>
        <v>0.49406522579012346</v>
      </c>
      <c r="N56" s="28">
        <f t="shared" si="7"/>
        <v>114101405</v>
      </c>
      <c r="O56" s="22">
        <f t="shared" si="8"/>
        <v>21.475290796089226</v>
      </c>
    </row>
    <row r="57" spans="1:15" x14ac:dyDescent="0.25">
      <c r="A57" s="6" t="s">
        <v>56</v>
      </c>
      <c r="B57" s="7" t="s">
        <v>57</v>
      </c>
      <c r="C57" s="10">
        <v>28473200</v>
      </c>
      <c r="D57" s="10">
        <v>28911000</v>
      </c>
      <c r="E57" s="22">
        <f t="shared" si="0"/>
        <v>0.19284134847777745</v>
      </c>
      <c r="F57" s="28">
        <f t="shared" si="1"/>
        <v>437800</v>
      </c>
      <c r="G57" s="22">
        <f t="shared" si="2"/>
        <v>1.5375862214292795</v>
      </c>
      <c r="H57" s="41">
        <v>29459600</v>
      </c>
      <c r="I57" s="28">
        <f t="shared" si="3"/>
        <v>548600</v>
      </c>
      <c r="J57" s="22">
        <f t="shared" si="4"/>
        <v>1.8975476462246235</v>
      </c>
      <c r="K57" s="41">
        <v>29887800</v>
      </c>
      <c r="L57" s="28">
        <f t="shared" si="5"/>
        <v>428200</v>
      </c>
      <c r="M57" s="22">
        <f t="shared" si="6"/>
        <v>1.4535160015750392</v>
      </c>
      <c r="N57" s="28">
        <f t="shared" si="7"/>
        <v>1414600</v>
      </c>
      <c r="O57" s="22">
        <f t="shared" si="8"/>
        <v>4.9681806049197093</v>
      </c>
    </row>
    <row r="58" spans="1:15" s="5" customFormat="1" x14ac:dyDescent="0.25">
      <c r="A58" s="30" t="s">
        <v>89</v>
      </c>
      <c r="B58" s="31"/>
      <c r="C58" s="17">
        <f>C59</f>
        <v>36231600</v>
      </c>
      <c r="D58" s="17">
        <f>D59</f>
        <v>37343600</v>
      </c>
      <c r="E58" s="21">
        <f t="shared" si="0"/>
        <v>0.24908824257254086</v>
      </c>
      <c r="F58" s="24">
        <f t="shared" si="1"/>
        <v>1112000</v>
      </c>
      <c r="G58" s="21">
        <f t="shared" si="2"/>
        <v>3.0691440620894497</v>
      </c>
      <c r="H58" s="40">
        <f>H59</f>
        <v>38124800</v>
      </c>
      <c r="I58" s="24">
        <f t="shared" si="3"/>
        <v>781200</v>
      </c>
      <c r="J58" s="21">
        <f t="shared" si="4"/>
        <v>2.0919247207018117</v>
      </c>
      <c r="K58" s="40">
        <f>K59</f>
        <v>38344700</v>
      </c>
      <c r="L58" s="24">
        <f t="shared" si="5"/>
        <v>219900</v>
      </c>
      <c r="M58" s="21">
        <f t="shared" si="6"/>
        <v>0.57678991102905286</v>
      </c>
      <c r="N58" s="24">
        <f t="shared" si="7"/>
        <v>2113100</v>
      </c>
      <c r="O58" s="21">
        <f t="shared" si="8"/>
        <v>5.8322017244615267</v>
      </c>
    </row>
    <row r="59" spans="1:15" ht="31.5" x14ac:dyDescent="0.25">
      <c r="A59" s="6" t="s">
        <v>10</v>
      </c>
      <c r="B59" s="7" t="s">
        <v>11</v>
      </c>
      <c r="C59" s="10">
        <v>36231600</v>
      </c>
      <c r="D59" s="10">
        <v>37343600</v>
      </c>
      <c r="E59" s="22">
        <f t="shared" si="0"/>
        <v>0.24908824257254086</v>
      </c>
      <c r="F59" s="28">
        <f t="shared" si="1"/>
        <v>1112000</v>
      </c>
      <c r="G59" s="22">
        <f t="shared" si="2"/>
        <v>3.0691440620894497</v>
      </c>
      <c r="H59" s="41">
        <v>38124800</v>
      </c>
      <c r="I59" s="28">
        <f t="shared" si="3"/>
        <v>781200</v>
      </c>
      <c r="J59" s="22">
        <f t="shared" si="4"/>
        <v>2.0919247207018117</v>
      </c>
      <c r="K59" s="41">
        <v>38344700</v>
      </c>
      <c r="L59" s="28">
        <f t="shared" si="5"/>
        <v>219900</v>
      </c>
      <c r="M59" s="22">
        <f t="shared" si="6"/>
        <v>0.57678991102905286</v>
      </c>
      <c r="N59" s="28">
        <f t="shared" si="7"/>
        <v>2113100</v>
      </c>
      <c r="O59" s="22">
        <f t="shared" si="8"/>
        <v>5.8322017244615267</v>
      </c>
    </row>
    <row r="60" spans="1:15" s="5" customFormat="1" ht="31.5" x14ac:dyDescent="0.25">
      <c r="A60" s="11" t="s">
        <v>80</v>
      </c>
      <c r="B60" s="4"/>
      <c r="C60" s="17">
        <f>SUM(C61:C70)</f>
        <v>2316154481</v>
      </c>
      <c r="D60" s="17">
        <f>SUM(D61:D70)</f>
        <v>2486677196</v>
      </c>
      <c r="E60" s="21">
        <f t="shared" si="0"/>
        <v>16.586565103440851</v>
      </c>
      <c r="F60" s="24">
        <f t="shared" si="1"/>
        <v>170522715</v>
      </c>
      <c r="G60" s="21">
        <f t="shared" si="2"/>
        <v>7.3623204496436188</v>
      </c>
      <c r="H60" s="40">
        <f>SUM(H61:H70)</f>
        <v>552288853</v>
      </c>
      <c r="I60" s="24">
        <f t="shared" si="3"/>
        <v>-1934388343</v>
      </c>
      <c r="J60" s="21">
        <f t="shared" si="4"/>
        <v>-77.790086550502153</v>
      </c>
      <c r="K60" s="40">
        <f>SUM(K61:K70)</f>
        <v>232542905</v>
      </c>
      <c r="L60" s="24">
        <f t="shared" si="5"/>
        <v>-319745948</v>
      </c>
      <c r="M60" s="21">
        <f t="shared" si="6"/>
        <v>-57.894695187700989</v>
      </c>
      <c r="N60" s="24">
        <f t="shared" si="7"/>
        <v>-2083611576</v>
      </c>
      <c r="O60" s="21">
        <f t="shared" si="8"/>
        <v>-89.959957036216366</v>
      </c>
    </row>
    <row r="61" spans="1:15" x14ac:dyDescent="0.25">
      <c r="A61" s="6" t="s">
        <v>12</v>
      </c>
      <c r="B61" s="7" t="s">
        <v>13</v>
      </c>
      <c r="C61" s="10">
        <v>96860660</v>
      </c>
      <c r="D61" s="10">
        <v>96645500</v>
      </c>
      <c r="E61" s="22">
        <f t="shared" si="0"/>
        <v>0.64464212736705884</v>
      </c>
      <c r="F61" s="28">
        <f t="shared" si="1"/>
        <v>-215160</v>
      </c>
      <c r="G61" s="22">
        <f t="shared" si="2"/>
        <v>-0.22213352665571051</v>
      </c>
      <c r="H61" s="41">
        <v>97998800</v>
      </c>
      <c r="I61" s="28">
        <f t="shared" si="3"/>
        <v>1353300</v>
      </c>
      <c r="J61" s="22">
        <f t="shared" si="4"/>
        <v>1.4002721285522881</v>
      </c>
      <c r="K61" s="41">
        <v>99273400</v>
      </c>
      <c r="L61" s="28">
        <f t="shared" si="5"/>
        <v>1274600</v>
      </c>
      <c r="M61" s="22">
        <f t="shared" si="6"/>
        <v>1.3006281709571965</v>
      </c>
      <c r="N61" s="28">
        <f t="shared" si="7"/>
        <v>2412740</v>
      </c>
      <c r="O61" s="22">
        <f t="shared" si="8"/>
        <v>2.4909390458417278</v>
      </c>
    </row>
    <row r="62" spans="1:15" x14ac:dyDescent="0.25">
      <c r="A62" s="6" t="s">
        <v>58</v>
      </c>
      <c r="B62" s="7" t="s">
        <v>59</v>
      </c>
      <c r="C62" s="10">
        <v>172947570</v>
      </c>
      <c r="D62" s="10">
        <v>0</v>
      </c>
      <c r="E62" s="22">
        <f t="shared" si="0"/>
        <v>0</v>
      </c>
      <c r="F62" s="28">
        <f t="shared" si="1"/>
        <v>-172947570</v>
      </c>
      <c r="G62" s="22">
        <f t="shared" si="2"/>
        <v>-100</v>
      </c>
      <c r="H62" s="41">
        <v>0</v>
      </c>
      <c r="I62" s="28">
        <f t="shared" si="3"/>
        <v>0</v>
      </c>
      <c r="J62" s="22">
        <v>0</v>
      </c>
      <c r="K62" s="41">
        <v>0</v>
      </c>
      <c r="L62" s="28">
        <f t="shared" si="5"/>
        <v>0</v>
      </c>
      <c r="M62" s="22">
        <v>0</v>
      </c>
      <c r="N62" s="28">
        <f t="shared" si="7"/>
        <v>-172947570</v>
      </c>
      <c r="O62" s="22">
        <f t="shared" si="8"/>
        <v>-100</v>
      </c>
    </row>
    <row r="63" spans="1:15" x14ac:dyDescent="0.25">
      <c r="A63" s="6" t="s">
        <v>21</v>
      </c>
      <c r="B63" s="7" t="s">
        <v>22</v>
      </c>
      <c r="C63" s="10">
        <v>62678432</v>
      </c>
      <c r="D63" s="10">
        <v>69945200</v>
      </c>
      <c r="E63" s="22">
        <f t="shared" si="0"/>
        <v>0.466546528572095</v>
      </c>
      <c r="F63" s="28">
        <f t="shared" si="1"/>
        <v>7266768</v>
      </c>
      <c r="G63" s="22">
        <f t="shared" si="2"/>
        <v>11.593729721892203</v>
      </c>
      <c r="H63" s="41">
        <v>71394993</v>
      </c>
      <c r="I63" s="28">
        <f t="shared" si="3"/>
        <v>1449793</v>
      </c>
      <c r="J63" s="22">
        <f t="shared" si="4"/>
        <v>2.0727555286138397</v>
      </c>
      <c r="K63" s="41">
        <v>71350093</v>
      </c>
      <c r="L63" s="28">
        <f t="shared" si="5"/>
        <v>-44900</v>
      </c>
      <c r="M63" s="22">
        <f t="shared" si="6"/>
        <v>-6.2889564258384212E-2</v>
      </c>
      <c r="N63" s="28">
        <f t="shared" si="7"/>
        <v>8671661</v>
      </c>
      <c r="O63" s="22">
        <f t="shared" si="8"/>
        <v>13.835159437300533</v>
      </c>
    </row>
    <row r="64" spans="1:15" x14ac:dyDescent="0.25">
      <c r="A64" s="6" t="s">
        <v>60</v>
      </c>
      <c r="B64" s="7" t="s">
        <v>61</v>
      </c>
      <c r="C64" s="10">
        <v>691074918</v>
      </c>
      <c r="D64" s="10">
        <v>222034911</v>
      </c>
      <c r="E64" s="22">
        <f t="shared" si="0"/>
        <v>1.4810110908091487</v>
      </c>
      <c r="F64" s="28">
        <f t="shared" si="1"/>
        <v>-469040007</v>
      </c>
      <c r="G64" s="22">
        <f t="shared" si="2"/>
        <v>-67.871079499950824</v>
      </c>
      <c r="H64" s="41">
        <v>94819700</v>
      </c>
      <c r="I64" s="28">
        <f t="shared" si="3"/>
        <v>-127215211</v>
      </c>
      <c r="J64" s="22">
        <f t="shared" si="4"/>
        <v>-57.295139051353956</v>
      </c>
      <c r="K64" s="41">
        <v>0</v>
      </c>
      <c r="L64" s="28">
        <f t="shared" si="5"/>
        <v>-94819700</v>
      </c>
      <c r="M64" s="22">
        <f t="shared" si="6"/>
        <v>-100</v>
      </c>
      <c r="N64" s="28">
        <f t="shared" si="7"/>
        <v>-691074918</v>
      </c>
      <c r="O64" s="22">
        <f t="shared" si="8"/>
        <v>-100</v>
      </c>
    </row>
    <row r="65" spans="1:15" x14ac:dyDescent="0.25">
      <c r="A65" s="6" t="s">
        <v>65</v>
      </c>
      <c r="B65" s="7" t="s">
        <v>66</v>
      </c>
      <c r="C65" s="10">
        <v>120025241</v>
      </c>
      <c r="D65" s="10">
        <v>52020956</v>
      </c>
      <c r="E65" s="22">
        <f t="shared" si="0"/>
        <v>0.34698873453506029</v>
      </c>
      <c r="F65" s="28">
        <f t="shared" si="1"/>
        <v>-68004285</v>
      </c>
      <c r="G65" s="22">
        <f t="shared" si="2"/>
        <v>-56.658319894562844</v>
      </c>
      <c r="H65" s="41">
        <v>0</v>
      </c>
      <c r="I65" s="28">
        <f t="shared" si="3"/>
        <v>-52020956</v>
      </c>
      <c r="J65" s="22">
        <f t="shared" si="4"/>
        <v>-100</v>
      </c>
      <c r="K65" s="41">
        <v>0</v>
      </c>
      <c r="L65" s="28">
        <f t="shared" si="5"/>
        <v>0</v>
      </c>
      <c r="M65" s="22">
        <v>0</v>
      </c>
      <c r="N65" s="28">
        <f t="shared" si="7"/>
        <v>-120025241</v>
      </c>
      <c r="O65" s="22">
        <f t="shared" si="8"/>
        <v>-100</v>
      </c>
    </row>
    <row r="66" spans="1:15" x14ac:dyDescent="0.25">
      <c r="A66" s="6" t="s">
        <v>40</v>
      </c>
      <c r="B66" s="7" t="s">
        <v>41</v>
      </c>
      <c r="C66" s="10">
        <v>106467600</v>
      </c>
      <c r="D66" s="10">
        <v>240809965</v>
      </c>
      <c r="E66" s="22">
        <f t="shared" si="0"/>
        <v>1.6062439340557708</v>
      </c>
      <c r="F66" s="28">
        <f t="shared" si="1"/>
        <v>134342365</v>
      </c>
      <c r="G66" s="22">
        <f t="shared" si="2"/>
        <v>126.18145332476735</v>
      </c>
      <c r="H66" s="41">
        <v>0</v>
      </c>
      <c r="I66" s="28">
        <f t="shared" si="3"/>
        <v>-240809965</v>
      </c>
      <c r="J66" s="22">
        <f t="shared" si="4"/>
        <v>-100</v>
      </c>
      <c r="K66" s="41">
        <v>0</v>
      </c>
      <c r="L66" s="28">
        <f t="shared" si="5"/>
        <v>0</v>
      </c>
      <c r="M66" s="22">
        <v>0</v>
      </c>
      <c r="N66" s="28">
        <f t="shared" si="7"/>
        <v>-106467600</v>
      </c>
      <c r="O66" s="22">
        <f t="shared" si="8"/>
        <v>-100</v>
      </c>
    </row>
    <row r="67" spans="1:15" x14ac:dyDescent="0.25">
      <c r="A67" s="6" t="s">
        <v>42</v>
      </c>
      <c r="B67" s="7" t="s">
        <v>43</v>
      </c>
      <c r="C67" s="10">
        <v>0</v>
      </c>
      <c r="D67" s="10">
        <v>51732287</v>
      </c>
      <c r="E67" s="22">
        <f t="shared" si="0"/>
        <v>0.34506326259622272</v>
      </c>
      <c r="F67" s="28">
        <f t="shared" si="1"/>
        <v>51732287</v>
      </c>
      <c r="G67" s="22">
        <v>0</v>
      </c>
      <c r="H67" s="41">
        <v>0</v>
      </c>
      <c r="I67" s="28">
        <f t="shared" si="3"/>
        <v>-51732287</v>
      </c>
      <c r="J67" s="22">
        <f t="shared" si="4"/>
        <v>-100</v>
      </c>
      <c r="K67" s="41">
        <v>0</v>
      </c>
      <c r="L67" s="28">
        <f t="shared" si="5"/>
        <v>0</v>
      </c>
      <c r="M67" s="22">
        <v>0</v>
      </c>
      <c r="N67" s="28">
        <f t="shared" si="7"/>
        <v>0</v>
      </c>
      <c r="O67" s="22">
        <v>0</v>
      </c>
    </row>
    <row r="68" spans="1:15" x14ac:dyDescent="0.25">
      <c r="A68" s="6" t="s">
        <v>78</v>
      </c>
      <c r="B68" s="7" t="s">
        <v>73</v>
      </c>
      <c r="C68" s="10">
        <v>0</v>
      </c>
      <c r="D68" s="10">
        <v>118309410</v>
      </c>
      <c r="E68" s="22">
        <f t="shared" si="0"/>
        <v>0.78914413759504154</v>
      </c>
      <c r="F68" s="28">
        <f t="shared" si="1"/>
        <v>118309410</v>
      </c>
      <c r="G68" s="22">
        <v>0</v>
      </c>
      <c r="H68" s="41">
        <v>0</v>
      </c>
      <c r="I68" s="28">
        <f t="shared" si="3"/>
        <v>-118309410</v>
      </c>
      <c r="J68" s="22">
        <f t="shared" si="4"/>
        <v>-100</v>
      </c>
      <c r="K68" s="41">
        <v>0</v>
      </c>
      <c r="L68" s="28">
        <f t="shared" si="5"/>
        <v>0</v>
      </c>
      <c r="M68" s="22">
        <v>0</v>
      </c>
      <c r="N68" s="28">
        <f t="shared" si="7"/>
        <v>0</v>
      </c>
      <c r="O68" s="22">
        <v>0</v>
      </c>
    </row>
    <row r="69" spans="1:15" x14ac:dyDescent="0.25">
      <c r="A69" s="6" t="s">
        <v>103</v>
      </c>
      <c r="B69" s="7" t="s">
        <v>48</v>
      </c>
      <c r="C69" s="10">
        <v>0</v>
      </c>
      <c r="D69" s="10">
        <v>42232236</v>
      </c>
      <c r="E69" s="22">
        <f t="shared" si="0"/>
        <v>0.28169628651626499</v>
      </c>
      <c r="F69" s="28">
        <f t="shared" si="1"/>
        <v>42232236</v>
      </c>
      <c r="G69" s="22">
        <v>0</v>
      </c>
      <c r="H69" s="41">
        <v>102691060</v>
      </c>
      <c r="I69" s="28">
        <f t="shared" si="3"/>
        <v>60458824</v>
      </c>
      <c r="J69" s="22">
        <f t="shared" si="4"/>
        <v>143.15799902235818</v>
      </c>
      <c r="K69" s="41">
        <v>61919412</v>
      </c>
      <c r="L69" s="28">
        <f t="shared" si="5"/>
        <v>-40771648</v>
      </c>
      <c r="M69" s="22">
        <f t="shared" si="6"/>
        <v>-39.70321077608898</v>
      </c>
      <c r="N69" s="28">
        <f t="shared" si="7"/>
        <v>61919412</v>
      </c>
      <c r="O69" s="22">
        <v>0</v>
      </c>
    </row>
    <row r="70" spans="1:15" ht="21" customHeight="1" x14ac:dyDescent="0.25">
      <c r="A70" s="6" t="s">
        <v>54</v>
      </c>
      <c r="B70" s="7" t="s">
        <v>55</v>
      </c>
      <c r="C70" s="10">
        <v>1066100060</v>
      </c>
      <c r="D70" s="10">
        <v>1592946731</v>
      </c>
      <c r="E70" s="22">
        <f t="shared" si="0"/>
        <v>10.625229001394189</v>
      </c>
      <c r="F70" s="28">
        <f t="shared" si="1"/>
        <v>526846671</v>
      </c>
      <c r="G70" s="22">
        <f t="shared" si="2"/>
        <v>49.418126005921067</v>
      </c>
      <c r="H70" s="41">
        <v>185384300</v>
      </c>
      <c r="I70" s="28">
        <f t="shared" si="3"/>
        <v>-1407562431</v>
      </c>
      <c r="J70" s="22">
        <f t="shared" si="4"/>
        <v>-88.362178320701176</v>
      </c>
      <c r="K70" s="41">
        <v>0</v>
      </c>
      <c r="L70" s="28">
        <f t="shared" si="5"/>
        <v>-185384300</v>
      </c>
      <c r="M70" s="22">
        <f t="shared" si="6"/>
        <v>-100</v>
      </c>
      <c r="N70" s="28">
        <f t="shared" si="7"/>
        <v>-1066100060</v>
      </c>
      <c r="O70" s="22">
        <f t="shared" si="8"/>
        <v>-100</v>
      </c>
    </row>
    <row r="71" spans="1:15" s="5" customFormat="1" ht="31.5" x14ac:dyDescent="0.25">
      <c r="A71" s="11" t="s">
        <v>62</v>
      </c>
      <c r="B71" s="4"/>
      <c r="C71" s="17">
        <f>SUM(C72:C84)</f>
        <v>2023800300</v>
      </c>
      <c r="D71" s="17">
        <f>SUM(D72:D84)</f>
        <v>2613845083</v>
      </c>
      <c r="E71" s="21">
        <f t="shared" si="0"/>
        <v>17.434796808056731</v>
      </c>
      <c r="F71" s="24">
        <f t="shared" si="1"/>
        <v>590044783</v>
      </c>
      <c r="G71" s="21">
        <f t="shared" si="2"/>
        <v>29.155286863036821</v>
      </c>
      <c r="H71" s="40">
        <f>SUM(H72:H84)</f>
        <v>2478345742</v>
      </c>
      <c r="I71" s="24">
        <f t="shared" si="3"/>
        <v>-135499341</v>
      </c>
      <c r="J71" s="21">
        <f t="shared" si="4"/>
        <v>-5.1839086364094129</v>
      </c>
      <c r="K71" s="40">
        <f>SUM(K72:K84)</f>
        <v>2468082772</v>
      </c>
      <c r="L71" s="24">
        <f t="shared" si="5"/>
        <v>-10262970</v>
      </c>
      <c r="M71" s="21">
        <f t="shared" si="6"/>
        <v>-0.41410566032315899</v>
      </c>
      <c r="N71" s="24">
        <f t="shared" si="7"/>
        <v>444282472</v>
      </c>
      <c r="O71" s="21">
        <f t="shared" si="8"/>
        <v>21.952881022895383</v>
      </c>
    </row>
    <row r="72" spans="1:15" x14ac:dyDescent="0.25">
      <c r="A72" s="6" t="s">
        <v>12</v>
      </c>
      <c r="B72" s="7" t="s">
        <v>13</v>
      </c>
      <c r="C72" s="10">
        <v>148661600</v>
      </c>
      <c r="D72" s="10">
        <v>168706600</v>
      </c>
      <c r="E72" s="22">
        <f t="shared" ref="E72:E85" si="9">D72/14992116695*100</f>
        <v>1.1253020732973957</v>
      </c>
      <c r="F72" s="28">
        <f t="shared" si="1"/>
        <v>20045000</v>
      </c>
      <c r="G72" s="22">
        <f t="shared" si="2"/>
        <v>13.483643388743289</v>
      </c>
      <c r="H72" s="41">
        <v>170343500</v>
      </c>
      <c r="I72" s="28">
        <f t="shared" si="3"/>
        <v>1636900</v>
      </c>
      <c r="J72" s="22">
        <f t="shared" si="4"/>
        <v>0.97026435243196829</v>
      </c>
      <c r="K72" s="41">
        <v>170972600</v>
      </c>
      <c r="L72" s="28">
        <f t="shared" si="5"/>
        <v>629100</v>
      </c>
      <c r="M72" s="22">
        <f t="shared" si="6"/>
        <v>0.36931259484511259</v>
      </c>
      <c r="N72" s="28">
        <f t="shared" si="7"/>
        <v>22311000</v>
      </c>
      <c r="O72" s="22">
        <f t="shared" si="8"/>
        <v>15.007910583499708</v>
      </c>
    </row>
    <row r="73" spans="1:15" ht="37.5" customHeight="1" x14ac:dyDescent="0.25">
      <c r="A73" s="6" t="s">
        <v>85</v>
      </c>
      <c r="B73" s="7" t="s">
        <v>84</v>
      </c>
      <c r="C73" s="10">
        <v>30956200</v>
      </c>
      <c r="D73" s="10">
        <v>38723600</v>
      </c>
      <c r="E73" s="22">
        <f t="shared" si="9"/>
        <v>0.25829308020871167</v>
      </c>
      <c r="F73" s="28">
        <f t="shared" ref="F73:F85" si="10">D73-C73</f>
        <v>7767400</v>
      </c>
      <c r="G73" s="22">
        <f t="shared" ref="G73:G85" si="11">(D73/C73*100)-100</f>
        <v>25.091581008004866</v>
      </c>
      <c r="H73" s="41">
        <v>38841900</v>
      </c>
      <c r="I73" s="28">
        <f t="shared" ref="I73:I85" si="12">H73-D73</f>
        <v>118300</v>
      </c>
      <c r="J73" s="22">
        <f t="shared" ref="J73:J85" si="13">(H73/D73*100)-100</f>
        <v>0.30549845572210188</v>
      </c>
      <c r="K73" s="41">
        <v>39549600</v>
      </c>
      <c r="L73" s="28">
        <f t="shared" ref="L73:L85" si="14">K73-H73</f>
        <v>707700</v>
      </c>
      <c r="M73" s="22">
        <f t="shared" ref="M73:M85" si="15">(K73/H73*100)-100</f>
        <v>1.8220014983818942</v>
      </c>
      <c r="N73" s="28">
        <f t="shared" ref="N73:N85" si="16">K73-C73</f>
        <v>8593400</v>
      </c>
      <c r="O73" s="22">
        <f t="shared" ref="O73:O85" si="17">(K73/C73*100)-100</f>
        <v>27.759867167158774</v>
      </c>
    </row>
    <row r="74" spans="1:15" ht="31.5" x14ac:dyDescent="0.25">
      <c r="A74" s="6" t="s">
        <v>17</v>
      </c>
      <c r="B74" s="7" t="s">
        <v>18</v>
      </c>
      <c r="C74" s="10">
        <v>3051000</v>
      </c>
      <c r="D74" s="10">
        <v>3051000</v>
      </c>
      <c r="E74" s="22">
        <f t="shared" si="9"/>
        <v>2.0350695382577531E-2</v>
      </c>
      <c r="F74" s="28">
        <f t="shared" si="10"/>
        <v>0</v>
      </c>
      <c r="G74" s="22">
        <f t="shared" si="11"/>
        <v>0</v>
      </c>
      <c r="H74" s="41">
        <v>3051000</v>
      </c>
      <c r="I74" s="28">
        <f t="shared" si="12"/>
        <v>0</v>
      </c>
      <c r="J74" s="22">
        <f t="shared" si="13"/>
        <v>0</v>
      </c>
      <c r="K74" s="41">
        <v>3051000</v>
      </c>
      <c r="L74" s="28">
        <f t="shared" si="14"/>
        <v>0</v>
      </c>
      <c r="M74" s="22">
        <f t="shared" si="15"/>
        <v>0</v>
      </c>
      <c r="N74" s="28">
        <f t="shared" si="16"/>
        <v>0</v>
      </c>
      <c r="O74" s="22">
        <f t="shared" si="17"/>
        <v>0</v>
      </c>
    </row>
    <row r="75" spans="1:15" x14ac:dyDescent="0.25">
      <c r="A75" s="8" t="s">
        <v>19</v>
      </c>
      <c r="B75" s="9" t="s">
        <v>20</v>
      </c>
      <c r="C75" s="10">
        <v>14711700</v>
      </c>
      <c r="D75" s="10">
        <v>14473800</v>
      </c>
      <c r="E75" s="22">
        <f t="shared" si="9"/>
        <v>9.6542738390150984E-2</v>
      </c>
      <c r="F75" s="28">
        <f t="shared" si="10"/>
        <v>-237900</v>
      </c>
      <c r="G75" s="22">
        <f t="shared" si="11"/>
        <v>-1.6170802830400248</v>
      </c>
      <c r="H75" s="41">
        <v>14364100</v>
      </c>
      <c r="I75" s="28">
        <f t="shared" si="12"/>
        <v>-109700</v>
      </c>
      <c r="J75" s="22">
        <f t="shared" si="13"/>
        <v>-0.75792120935759044</v>
      </c>
      <c r="K75" s="41">
        <v>14364100</v>
      </c>
      <c r="L75" s="28">
        <f t="shared" si="14"/>
        <v>0</v>
      </c>
      <c r="M75" s="22">
        <f t="shared" si="15"/>
        <v>0</v>
      </c>
      <c r="N75" s="28">
        <f t="shared" si="16"/>
        <v>-347600</v>
      </c>
      <c r="O75" s="22">
        <f t="shared" si="17"/>
        <v>-2.3627452979601173</v>
      </c>
    </row>
    <row r="76" spans="1:15" x14ac:dyDescent="0.25">
      <c r="A76" s="6" t="s">
        <v>63</v>
      </c>
      <c r="B76" s="7" t="s">
        <v>64</v>
      </c>
      <c r="C76" s="10">
        <v>415786800</v>
      </c>
      <c r="D76" s="10">
        <v>457365300</v>
      </c>
      <c r="E76" s="22">
        <f t="shared" si="9"/>
        <v>3.0507053093612546</v>
      </c>
      <c r="F76" s="28">
        <f t="shared" si="10"/>
        <v>41578500</v>
      </c>
      <c r="G76" s="22">
        <f t="shared" si="11"/>
        <v>9.9999567085823742</v>
      </c>
      <c r="H76" s="41">
        <v>457365300</v>
      </c>
      <c r="I76" s="28">
        <f t="shared" si="12"/>
        <v>0</v>
      </c>
      <c r="J76" s="22">
        <f t="shared" si="13"/>
        <v>0</v>
      </c>
      <c r="K76" s="41">
        <v>457365300</v>
      </c>
      <c r="L76" s="28">
        <f t="shared" si="14"/>
        <v>0</v>
      </c>
      <c r="M76" s="22">
        <f t="shared" si="15"/>
        <v>0</v>
      </c>
      <c r="N76" s="28">
        <f t="shared" si="16"/>
        <v>41578500</v>
      </c>
      <c r="O76" s="22">
        <f t="shared" si="17"/>
        <v>9.9999567085823742</v>
      </c>
    </row>
    <row r="77" spans="1:15" x14ac:dyDescent="0.25">
      <c r="A77" s="6" t="s">
        <v>58</v>
      </c>
      <c r="B77" s="7" t="s">
        <v>59</v>
      </c>
      <c r="C77" s="10">
        <v>483160800</v>
      </c>
      <c r="D77" s="10">
        <v>624702605</v>
      </c>
      <c r="E77" s="22">
        <f t="shared" si="9"/>
        <v>4.1668739492158817</v>
      </c>
      <c r="F77" s="28">
        <f t="shared" si="10"/>
        <v>141541805</v>
      </c>
      <c r="G77" s="22">
        <f t="shared" si="11"/>
        <v>29.294968672955235</v>
      </c>
      <c r="H77" s="41">
        <v>597069140</v>
      </c>
      <c r="I77" s="28">
        <f t="shared" si="12"/>
        <v>-27633465</v>
      </c>
      <c r="J77" s="22">
        <f t="shared" si="13"/>
        <v>-4.4234592234492141</v>
      </c>
      <c r="K77" s="41">
        <v>483925370</v>
      </c>
      <c r="L77" s="28">
        <f t="shared" si="14"/>
        <v>-113143770</v>
      </c>
      <c r="M77" s="22">
        <f t="shared" si="15"/>
        <v>-18.949860647629521</v>
      </c>
      <c r="N77" s="28">
        <f t="shared" si="16"/>
        <v>764570</v>
      </c>
      <c r="O77" s="22">
        <f t="shared" si="17"/>
        <v>0.15824338398313387</v>
      </c>
    </row>
    <row r="78" spans="1:15" x14ac:dyDescent="0.25">
      <c r="A78" s="6" t="s">
        <v>30</v>
      </c>
      <c r="B78" s="7" t="s">
        <v>31</v>
      </c>
      <c r="C78" s="10">
        <v>107015600</v>
      </c>
      <c r="D78" s="10">
        <v>37482048</v>
      </c>
      <c r="E78" s="22">
        <f t="shared" si="9"/>
        <v>0.25001171457330362</v>
      </c>
      <c r="F78" s="28">
        <f t="shared" si="10"/>
        <v>-69533552</v>
      </c>
      <c r="G78" s="22">
        <f t="shared" si="11"/>
        <v>-64.975155024127332</v>
      </c>
      <c r="H78" s="41">
        <v>7943900</v>
      </c>
      <c r="I78" s="28">
        <f t="shared" si="12"/>
        <v>-29538148</v>
      </c>
      <c r="J78" s="22">
        <f t="shared" si="13"/>
        <v>-78.806120732783867</v>
      </c>
      <c r="K78" s="41">
        <v>102787200</v>
      </c>
      <c r="L78" s="28">
        <f t="shared" si="14"/>
        <v>94843300</v>
      </c>
      <c r="M78" s="22">
        <f t="shared" si="15"/>
        <v>1193.9135689019247</v>
      </c>
      <c r="N78" s="28">
        <f t="shared" si="16"/>
        <v>-4228400</v>
      </c>
      <c r="O78" s="22">
        <f t="shared" si="17"/>
        <v>-3.9511996381835957</v>
      </c>
    </row>
    <row r="79" spans="1:15" x14ac:dyDescent="0.25">
      <c r="A79" s="6" t="s">
        <v>60</v>
      </c>
      <c r="B79" s="7" t="s">
        <v>61</v>
      </c>
      <c r="C79" s="10">
        <v>193423500</v>
      </c>
      <c r="D79" s="10">
        <v>555852515</v>
      </c>
      <c r="E79" s="22">
        <f t="shared" si="9"/>
        <v>3.7076319929218644</v>
      </c>
      <c r="F79" s="28">
        <f t="shared" si="10"/>
        <v>362429015</v>
      </c>
      <c r="G79" s="22">
        <f t="shared" si="11"/>
        <v>187.37589537982717</v>
      </c>
      <c r="H79" s="41">
        <v>492766468</v>
      </c>
      <c r="I79" s="28">
        <f t="shared" si="12"/>
        <v>-63086047</v>
      </c>
      <c r="J79" s="22">
        <f t="shared" si="13"/>
        <v>-11.349421887566706</v>
      </c>
      <c r="K79" s="41">
        <v>498862068</v>
      </c>
      <c r="L79" s="28">
        <f t="shared" si="14"/>
        <v>6095600</v>
      </c>
      <c r="M79" s="22">
        <f t="shared" si="15"/>
        <v>1.2370159894889525</v>
      </c>
      <c r="N79" s="28">
        <f t="shared" si="16"/>
        <v>305438568</v>
      </c>
      <c r="O79" s="22">
        <f t="shared" si="17"/>
        <v>157.91181940146879</v>
      </c>
    </row>
    <row r="80" spans="1:15" x14ac:dyDescent="0.25">
      <c r="A80" s="6" t="s">
        <v>65</v>
      </c>
      <c r="B80" s="7" t="s">
        <v>66</v>
      </c>
      <c r="C80" s="10">
        <v>376104900</v>
      </c>
      <c r="D80" s="10">
        <v>494753845</v>
      </c>
      <c r="E80" s="22">
        <f t="shared" si="9"/>
        <v>3.3000933428233301</v>
      </c>
      <c r="F80" s="28">
        <f t="shared" si="10"/>
        <v>118648945</v>
      </c>
      <c r="G80" s="22">
        <f t="shared" si="11"/>
        <v>31.54676926570221</v>
      </c>
      <c r="H80" s="41">
        <v>476935464</v>
      </c>
      <c r="I80" s="28">
        <f t="shared" si="12"/>
        <v>-17818381</v>
      </c>
      <c r="J80" s="22">
        <f t="shared" si="13"/>
        <v>-3.6014638754348596</v>
      </c>
      <c r="K80" s="41">
        <v>475217864</v>
      </c>
      <c r="L80" s="28">
        <f t="shared" si="14"/>
        <v>-1717600</v>
      </c>
      <c r="M80" s="22">
        <f t="shared" si="15"/>
        <v>-0.36013258179518459</v>
      </c>
      <c r="N80" s="28">
        <f t="shared" si="16"/>
        <v>99112964</v>
      </c>
      <c r="O80" s="22">
        <f t="shared" si="17"/>
        <v>26.352478789826989</v>
      </c>
    </row>
    <row r="81" spans="1:15" x14ac:dyDescent="0.25">
      <c r="A81" s="6" t="s">
        <v>67</v>
      </c>
      <c r="B81" s="7" t="s">
        <v>68</v>
      </c>
      <c r="C81" s="10">
        <v>191946600</v>
      </c>
      <c r="D81" s="10">
        <v>208589800</v>
      </c>
      <c r="E81" s="22">
        <f t="shared" si="9"/>
        <v>1.391329885189371</v>
      </c>
      <c r="F81" s="28">
        <f t="shared" si="10"/>
        <v>16643200</v>
      </c>
      <c r="G81" s="22">
        <f t="shared" si="11"/>
        <v>8.6707448842542618</v>
      </c>
      <c r="H81" s="41">
        <v>209514700</v>
      </c>
      <c r="I81" s="28">
        <f t="shared" si="12"/>
        <v>924900</v>
      </c>
      <c r="J81" s="22">
        <f t="shared" si="13"/>
        <v>0.44340614929396338</v>
      </c>
      <c r="K81" s="41">
        <v>211837400</v>
      </c>
      <c r="L81" s="28">
        <f t="shared" si="14"/>
        <v>2322700</v>
      </c>
      <c r="M81" s="22">
        <f t="shared" si="15"/>
        <v>1.108609562956687</v>
      </c>
      <c r="N81" s="28">
        <f t="shared" si="16"/>
        <v>19890800</v>
      </c>
      <c r="O81" s="22">
        <f t="shared" si="17"/>
        <v>10.36267378531322</v>
      </c>
    </row>
    <row r="82" spans="1:15" x14ac:dyDescent="0.25">
      <c r="A82" s="6" t="s">
        <v>77</v>
      </c>
      <c r="B82" s="7" t="s">
        <v>76</v>
      </c>
      <c r="C82" s="10">
        <v>51414800</v>
      </c>
      <c r="D82" s="10">
        <v>206700</v>
      </c>
      <c r="E82" s="22">
        <f t="shared" si="9"/>
        <v>1.3787245937655769E-3</v>
      </c>
      <c r="F82" s="28">
        <f t="shared" si="10"/>
        <v>-51208100</v>
      </c>
      <c r="G82" s="22">
        <f t="shared" si="11"/>
        <v>-99.597975680154349</v>
      </c>
      <c r="H82" s="41">
        <v>213000</v>
      </c>
      <c r="I82" s="28">
        <f t="shared" si="12"/>
        <v>6300</v>
      </c>
      <c r="J82" s="22">
        <f t="shared" si="13"/>
        <v>3.0478955007256872</v>
      </c>
      <c r="K82" s="41">
        <v>213000</v>
      </c>
      <c r="L82" s="28">
        <f t="shared" si="14"/>
        <v>0</v>
      </c>
      <c r="M82" s="22">
        <f t="shared" si="15"/>
        <v>0</v>
      </c>
      <c r="N82" s="28">
        <f t="shared" si="16"/>
        <v>-51201800</v>
      </c>
      <c r="O82" s="22">
        <f t="shared" si="17"/>
        <v>-99.585722398997959</v>
      </c>
    </row>
    <row r="83" spans="1:15" x14ac:dyDescent="0.25">
      <c r="A83" s="6" t="s">
        <v>49</v>
      </c>
      <c r="B83" s="7" t="s">
        <v>50</v>
      </c>
      <c r="C83" s="10">
        <v>0</v>
      </c>
      <c r="D83" s="10">
        <v>2370470</v>
      </c>
      <c r="E83" s="22">
        <f t="shared" si="9"/>
        <v>1.581144309522732E-2</v>
      </c>
      <c r="F83" s="28">
        <f t="shared" si="10"/>
        <v>2370470</v>
      </c>
      <c r="G83" s="22">
        <v>0</v>
      </c>
      <c r="H83" s="41">
        <v>2370470</v>
      </c>
      <c r="I83" s="28">
        <f t="shared" si="12"/>
        <v>0</v>
      </c>
      <c r="J83" s="22">
        <f t="shared" si="13"/>
        <v>0</v>
      </c>
      <c r="K83" s="41">
        <v>2370470</v>
      </c>
      <c r="L83" s="28">
        <f t="shared" si="14"/>
        <v>0</v>
      </c>
      <c r="M83" s="22">
        <f t="shared" si="15"/>
        <v>0</v>
      </c>
      <c r="N83" s="28">
        <f t="shared" si="16"/>
        <v>2370470</v>
      </c>
      <c r="O83" s="22">
        <v>0</v>
      </c>
    </row>
    <row r="84" spans="1:15" x14ac:dyDescent="0.25">
      <c r="A84" s="6" t="s">
        <v>75</v>
      </c>
      <c r="B84" s="7" t="s">
        <v>74</v>
      </c>
      <c r="C84" s="10">
        <v>7566800</v>
      </c>
      <c r="D84" s="10">
        <v>7566800</v>
      </c>
      <c r="E84" s="22">
        <f t="shared" si="9"/>
        <v>5.0471859003896315E-2</v>
      </c>
      <c r="F84" s="28">
        <f t="shared" si="10"/>
        <v>0</v>
      </c>
      <c r="G84" s="22">
        <f t="shared" si="11"/>
        <v>0</v>
      </c>
      <c r="H84" s="41">
        <v>7566800</v>
      </c>
      <c r="I84" s="28">
        <f t="shared" si="12"/>
        <v>0</v>
      </c>
      <c r="J84" s="22">
        <f t="shared" si="13"/>
        <v>0</v>
      </c>
      <c r="K84" s="41">
        <v>7566800</v>
      </c>
      <c r="L84" s="28">
        <f t="shared" si="14"/>
        <v>0</v>
      </c>
      <c r="M84" s="22">
        <f t="shared" si="15"/>
        <v>0</v>
      </c>
      <c r="N84" s="28">
        <f t="shared" si="16"/>
        <v>0</v>
      </c>
      <c r="O84" s="22">
        <f t="shared" si="17"/>
        <v>0</v>
      </c>
    </row>
    <row r="85" spans="1:15" s="5" customFormat="1" x14ac:dyDescent="0.25">
      <c r="A85" s="12" t="s">
        <v>93</v>
      </c>
      <c r="B85" s="13"/>
      <c r="C85" s="17">
        <f>C7+C10+C28+C33+C40+C48+C52+C60+C71+C58</f>
        <v>12864534007</v>
      </c>
      <c r="D85" s="17">
        <f>D7+D10+D28+D33+D40+D48+D52+D60+D71+D58</f>
        <v>14992116695</v>
      </c>
      <c r="E85" s="21">
        <f t="shared" si="9"/>
        <v>100</v>
      </c>
      <c r="F85" s="24">
        <f t="shared" si="10"/>
        <v>2127582688</v>
      </c>
      <c r="G85" s="21">
        <f t="shared" si="11"/>
        <v>16.538357991376259</v>
      </c>
      <c r="H85" s="40">
        <f>H7+H10+H28+H33+H40+H48+H52+H60+H71+H58</f>
        <v>13143926374</v>
      </c>
      <c r="I85" s="24">
        <f t="shared" si="12"/>
        <v>-1848190321</v>
      </c>
      <c r="J85" s="21">
        <f t="shared" si="13"/>
        <v>-12.327747699671974</v>
      </c>
      <c r="K85" s="40">
        <f>K7+K10+K28+K33+K40+K48+K52+K60+K71+K58</f>
        <v>13007891757</v>
      </c>
      <c r="L85" s="24">
        <f t="shared" si="14"/>
        <v>-136034617</v>
      </c>
      <c r="M85" s="21">
        <f t="shared" si="15"/>
        <v>-1.0349618000682739</v>
      </c>
      <c r="N85" s="24">
        <f t="shared" si="16"/>
        <v>143357750</v>
      </c>
      <c r="O85" s="21">
        <f t="shared" si="17"/>
        <v>1.1143641108336482</v>
      </c>
    </row>
    <row r="87" spans="1:15" x14ac:dyDescent="0.25">
      <c r="D87" s="20"/>
      <c r="E87" s="32"/>
    </row>
    <row r="88" spans="1:15" x14ac:dyDescent="0.25">
      <c r="E88" s="32"/>
      <c r="F88" s="29"/>
      <c r="I88" s="20"/>
      <c r="L88" s="20"/>
      <c r="N88" s="20"/>
    </row>
    <row r="89" spans="1:15" x14ac:dyDescent="0.25">
      <c r="L89" s="20"/>
    </row>
    <row r="90" spans="1:15" x14ac:dyDescent="0.25">
      <c r="L90" s="20"/>
    </row>
    <row r="92" spans="1:15" x14ac:dyDescent="0.25">
      <c r="E92" s="33"/>
    </row>
  </sheetData>
  <autoFilter ref="A6:O85"/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4" fitToHeight="2" orientation="landscape" r:id="rId1"/>
  <headerFooter>
    <oddFooter>&amp;C&amp;P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2024-11-28T11:57:51Z</cp:lastPrinted>
  <dcterms:created xsi:type="dcterms:W3CDTF">2013-11-26T13:36:57Z</dcterms:created>
  <dcterms:modified xsi:type="dcterms:W3CDTF">2024-12-05T12:07:03Z</dcterms:modified>
</cp:coreProperties>
</file>