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ОСВОЕНИЕ ПРОГРАММ\2024\01.06.2024\"/>
    </mc:Choice>
  </mc:AlternateContent>
  <bookViews>
    <workbookView xWindow="0" yWindow="0" windowWidth="28800" windowHeight="11985"/>
  </bookViews>
  <sheets>
    <sheet name="2024" sheetId="5" r:id="rId1"/>
  </sheets>
  <definedNames>
    <definedName name="_xlnm._FilterDatabase" localSheetId="0" hidden="1">'2024'!$A$4:$P$4</definedName>
  </definedNames>
  <calcPr calcId="162913"/>
</workbook>
</file>

<file path=xl/calcChain.xml><?xml version="1.0" encoding="utf-8"?>
<calcChain xmlns="http://schemas.openxmlformats.org/spreadsheetml/2006/main">
  <c r="M129" i="5" l="1"/>
  <c r="M130" i="5"/>
  <c r="M131" i="5"/>
  <c r="M132" i="5"/>
  <c r="M127" i="5"/>
  <c r="M122" i="5"/>
  <c r="M111" i="5"/>
  <c r="M107" i="5"/>
  <c r="M85" i="5"/>
  <c r="M86" i="5"/>
  <c r="M40" i="5"/>
  <c r="M28" i="5"/>
  <c r="M118" i="5"/>
  <c r="M120" i="5"/>
  <c r="F105" i="5" l="1"/>
  <c r="G105" i="5"/>
  <c r="E105" i="5"/>
  <c r="L112" i="5"/>
  <c r="G113" i="5"/>
  <c r="M99" i="5"/>
  <c r="M75" i="5"/>
  <c r="L76" i="5"/>
  <c r="M72" i="5"/>
  <c r="M73" i="5"/>
  <c r="M70" i="5"/>
  <c r="E46" i="5"/>
  <c r="L67" i="5"/>
  <c r="M61" i="5"/>
  <c r="M62" i="5"/>
  <c r="M63" i="5"/>
  <c r="M64" i="5"/>
  <c r="M65" i="5"/>
  <c r="M59" i="5"/>
  <c r="L66" i="5"/>
  <c r="L60" i="5"/>
  <c r="M57" i="5"/>
  <c r="M49" i="5"/>
  <c r="M50" i="5"/>
  <c r="L49" i="5"/>
  <c r="M45" i="5"/>
  <c r="L45" i="5"/>
  <c r="M44" i="5"/>
  <c r="L42" i="5"/>
  <c r="L41" i="5"/>
  <c r="M33" i="5"/>
  <c r="L33" i="5"/>
  <c r="F18" i="5"/>
  <c r="G18" i="5"/>
  <c r="E18" i="5"/>
  <c r="M25" i="5"/>
  <c r="M26" i="5"/>
  <c r="L25" i="5"/>
  <c r="L26" i="5"/>
  <c r="F133" i="5"/>
  <c r="G133" i="5"/>
  <c r="E133" i="5"/>
  <c r="M134" i="5"/>
  <c r="M135" i="5"/>
  <c r="L134" i="5"/>
  <c r="L135" i="5"/>
  <c r="M16" i="5"/>
  <c r="L16" i="5"/>
  <c r="M13" i="5"/>
  <c r="M11" i="5"/>
  <c r="M133" i="5" l="1"/>
  <c r="L133" i="5"/>
  <c r="L111" i="5" l="1"/>
  <c r="M88" i="5" l="1"/>
  <c r="M90" i="5"/>
  <c r="F35" i="5" l="1"/>
  <c r="G35" i="5"/>
  <c r="E35" i="5"/>
  <c r="M36" i="5"/>
  <c r="L36" i="5"/>
  <c r="M124" i="5" l="1"/>
  <c r="M58" i="5"/>
  <c r="M52" i="5"/>
  <c r="M8" i="5"/>
  <c r="L8" i="5"/>
  <c r="E6" i="5"/>
  <c r="L7" i="5" l="1"/>
  <c r="L9" i="5"/>
  <c r="L10" i="5"/>
  <c r="L11" i="5"/>
  <c r="L12" i="5"/>
  <c r="L13" i="5"/>
  <c r="L14" i="5"/>
  <c r="L15" i="5"/>
  <c r="L17" i="5"/>
  <c r="L19" i="5"/>
  <c r="L20" i="5"/>
  <c r="L21" i="5"/>
  <c r="L22" i="5"/>
  <c r="L23" i="5"/>
  <c r="L24" i="5"/>
  <c r="L28" i="5"/>
  <c r="L29" i="5"/>
  <c r="L30" i="5"/>
  <c r="L31" i="5"/>
  <c r="L32" i="5"/>
  <c r="L34" i="5"/>
  <c r="L37" i="5"/>
  <c r="L38" i="5"/>
  <c r="L39" i="5"/>
  <c r="L40" i="5"/>
  <c r="L43" i="5"/>
  <c r="L44" i="5"/>
  <c r="L47" i="5"/>
  <c r="L48" i="5"/>
  <c r="L50" i="5"/>
  <c r="L51" i="5"/>
  <c r="L52" i="5"/>
  <c r="L53" i="5"/>
  <c r="L54" i="5"/>
  <c r="L55" i="5"/>
  <c r="L56" i="5"/>
  <c r="L57" i="5"/>
  <c r="L58" i="5"/>
  <c r="L59" i="5"/>
  <c r="L61" i="5"/>
  <c r="L62" i="5"/>
  <c r="L63" i="5"/>
  <c r="L64" i="5"/>
  <c r="L65" i="5"/>
  <c r="L68" i="5"/>
  <c r="L70" i="5"/>
  <c r="L71" i="5"/>
  <c r="L72" i="5"/>
  <c r="L73" i="5"/>
  <c r="L75" i="5"/>
  <c r="L77" i="5"/>
  <c r="L78" i="5"/>
  <c r="L79" i="5"/>
  <c r="L80" i="5"/>
  <c r="L81" i="5"/>
  <c r="L82" i="5"/>
  <c r="L83" i="5"/>
  <c r="L85" i="5"/>
  <c r="L86" i="5"/>
  <c r="L87" i="5"/>
  <c r="L88" i="5"/>
  <c r="L89" i="5"/>
  <c r="L90" i="5"/>
  <c r="L91" i="5"/>
  <c r="L92" i="5"/>
  <c r="L93" i="5"/>
  <c r="L94" i="5"/>
  <c r="L95" i="5"/>
  <c r="L97" i="5"/>
  <c r="L98" i="5"/>
  <c r="L99" i="5"/>
  <c r="L100" i="5"/>
  <c r="L101" i="5"/>
  <c r="L102" i="5"/>
  <c r="L104" i="5"/>
  <c r="L106" i="5"/>
  <c r="L107" i="5"/>
  <c r="L108" i="5"/>
  <c r="L109" i="5"/>
  <c r="L110" i="5"/>
  <c r="L114" i="5"/>
  <c r="L115" i="5"/>
  <c r="L116" i="5"/>
  <c r="L118" i="5"/>
  <c r="L119" i="5"/>
  <c r="L120" i="5"/>
  <c r="L121" i="5"/>
  <c r="L122" i="5"/>
  <c r="L123" i="5"/>
  <c r="L124" i="5"/>
  <c r="L125" i="5"/>
  <c r="L127" i="5"/>
  <c r="L128" i="5"/>
  <c r="L129" i="5"/>
  <c r="L130" i="5"/>
  <c r="L131" i="5"/>
  <c r="L132" i="5"/>
  <c r="M7" i="5"/>
  <c r="M9" i="5"/>
  <c r="M10" i="5"/>
  <c r="M12" i="5"/>
  <c r="M14" i="5"/>
  <c r="M15" i="5"/>
  <c r="M17" i="5"/>
  <c r="M19" i="5"/>
  <c r="M21" i="5"/>
  <c r="M22" i="5"/>
  <c r="M23" i="5"/>
  <c r="M24" i="5"/>
  <c r="M29" i="5"/>
  <c r="M30" i="5"/>
  <c r="M31" i="5"/>
  <c r="M34" i="5"/>
  <c r="M37" i="5"/>
  <c r="M38" i="5"/>
  <c r="M39" i="5"/>
  <c r="M43" i="5"/>
  <c r="M51" i="5"/>
  <c r="M53" i="5"/>
  <c r="M54" i="5"/>
  <c r="M55" i="5"/>
  <c r="M56" i="5"/>
  <c r="M68" i="5"/>
  <c r="M71" i="5"/>
  <c r="M77" i="5"/>
  <c r="M78" i="5"/>
  <c r="M79" i="5"/>
  <c r="M80" i="5"/>
  <c r="M81" i="5"/>
  <c r="M82" i="5"/>
  <c r="M83" i="5"/>
  <c r="M87" i="5"/>
  <c r="M91" i="5"/>
  <c r="M92" i="5"/>
  <c r="M93" i="5"/>
  <c r="M95" i="5"/>
  <c r="M98" i="5"/>
  <c r="M101" i="5"/>
  <c r="M102" i="5"/>
  <c r="M104" i="5"/>
  <c r="M106" i="5"/>
  <c r="M108" i="5"/>
  <c r="M110" i="5"/>
  <c r="M114" i="5"/>
  <c r="M115" i="5"/>
  <c r="M116" i="5"/>
  <c r="M121" i="5"/>
  <c r="M123" i="5"/>
  <c r="M128" i="5"/>
  <c r="F126" i="5"/>
  <c r="G126" i="5"/>
  <c r="E126" i="5"/>
  <c r="F117" i="5"/>
  <c r="G117" i="5"/>
  <c r="E117" i="5"/>
  <c r="F113" i="5"/>
  <c r="E113" i="5"/>
  <c r="H105" i="5"/>
  <c r="I105" i="5"/>
  <c r="J105" i="5"/>
  <c r="K105" i="5"/>
  <c r="F103" i="5"/>
  <c r="G103" i="5"/>
  <c r="E103" i="5"/>
  <c r="F96" i="5"/>
  <c r="G96" i="5"/>
  <c r="E96" i="5"/>
  <c r="F84" i="5"/>
  <c r="G84" i="5"/>
  <c r="E84" i="5"/>
  <c r="F74" i="5"/>
  <c r="G74" i="5"/>
  <c r="E74" i="5"/>
  <c r="F69" i="5"/>
  <c r="G69" i="5"/>
  <c r="E69" i="5"/>
  <c r="F46" i="5"/>
  <c r="G46" i="5"/>
  <c r="H46" i="5"/>
  <c r="I46" i="5"/>
  <c r="J46" i="5"/>
  <c r="K46" i="5"/>
  <c r="L35" i="5"/>
  <c r="L117" i="5" l="1"/>
  <c r="L74" i="5"/>
  <c r="L126" i="5"/>
  <c r="M117" i="5"/>
  <c r="L103" i="5"/>
  <c r="M126" i="5"/>
  <c r="L113" i="5"/>
  <c r="M105" i="5"/>
  <c r="M96" i="5"/>
  <c r="L84" i="5"/>
  <c r="M84" i="5"/>
  <c r="M69" i="5"/>
  <c r="M46" i="5"/>
  <c r="L46" i="5"/>
  <c r="M103" i="5"/>
  <c r="L105" i="5"/>
  <c r="M113" i="5"/>
  <c r="L96" i="5"/>
  <c r="M74" i="5"/>
  <c r="L69" i="5"/>
  <c r="M35" i="5"/>
  <c r="F27" i="5"/>
  <c r="G27" i="5"/>
  <c r="G136" i="5" s="1"/>
  <c r="E27" i="5"/>
  <c r="E136" i="5" s="1"/>
  <c r="F6" i="5"/>
  <c r="G6" i="5"/>
  <c r="F136" i="5" l="1"/>
  <c r="L18" i="5"/>
  <c r="M18" i="5"/>
  <c r="L27" i="5"/>
  <c r="M27" i="5"/>
  <c r="M6" i="5"/>
  <c r="L6" i="5"/>
  <c r="L136" i="5"/>
  <c r="K15" i="5"/>
  <c r="D6" i="5"/>
  <c r="M136" i="5" l="1"/>
  <c r="D136" i="5"/>
  <c r="J13" i="5" l="1"/>
  <c r="K21" i="5"/>
  <c r="J18" i="5"/>
  <c r="K13" i="5"/>
  <c r="K18" i="5"/>
  <c r="I24" i="5"/>
  <c r="H15" i="5"/>
  <c r="H24" i="5"/>
  <c r="J15" i="5"/>
  <c r="J21" i="5"/>
  <c r="J24" i="5"/>
  <c r="K24" i="5"/>
  <c r="H21" i="5"/>
  <c r="H18" i="5"/>
  <c r="H13" i="5"/>
  <c r="I15" i="5"/>
  <c r="I21" i="5"/>
  <c r="I13" i="5"/>
  <c r="I18" i="5"/>
  <c r="J136" i="5" l="1"/>
  <c r="H136" i="5"/>
  <c r="K136" i="5"/>
  <c r="I136" i="5" l="1"/>
</calcChain>
</file>

<file path=xl/sharedStrings.xml><?xml version="1.0" encoding="utf-8"?>
<sst xmlns="http://schemas.openxmlformats.org/spreadsheetml/2006/main" count="345" uniqueCount="226">
  <si>
    <t>Итого</t>
  </si>
  <si>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</si>
  <si>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</si>
  <si>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</si>
  <si>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</si>
  <si>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</si>
  <si>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</si>
  <si>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1.1</t>
  </si>
  <si>
    <t>ДО</t>
  </si>
  <si>
    <t>ДГиЗО</t>
  </si>
  <si>
    <t>ККиТ</t>
  </si>
  <si>
    <t>КФКиС</t>
  </si>
  <si>
    <t>1.4</t>
  </si>
  <si>
    <t>1.5</t>
  </si>
  <si>
    <t>1.6</t>
  </si>
  <si>
    <t>2</t>
  </si>
  <si>
    <t>3</t>
  </si>
  <si>
    <t>3.1</t>
  </si>
  <si>
    <t>3.2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</si>
  <si>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</t>
  </si>
  <si>
    <t>Обеспечение функционирования казённого учреждения</t>
  </si>
  <si>
    <t>Региональный проект "Спорт - норма жизни"</t>
  </si>
  <si>
    <t>2.1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</si>
  <si>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</si>
  <si>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</si>
  <si>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№ п/п</t>
  </si>
  <si>
    <t>План на 2024 год</t>
  </si>
  <si>
    <t>% исполнения к плану на 2024 год</t>
  </si>
  <si>
    <t>1</t>
  </si>
  <si>
    <t>Региональный проект "Патриотическое воспитание граждан Российской Федерации"</t>
  </si>
  <si>
    <t>1.2</t>
  </si>
  <si>
    <t>Обеспечение деятельности органов местного самоуправления города Нефтеюганска</t>
  </si>
  <si>
    <t>Содействие развитию дошкольного, общего и дополнительного образования детей и их воспитания</t>
  </si>
  <si>
    <t>1.3</t>
  </si>
  <si>
    <t>Персонифицированное финансирование дополнительного образования</t>
  </si>
  <si>
    <t>Качество образования</t>
  </si>
  <si>
    <t>1.7</t>
  </si>
  <si>
    <t>1.8</t>
  </si>
  <si>
    <t>1.9</t>
  </si>
  <si>
    <t>1.10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</si>
  <si>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</t>
  </si>
  <si>
    <t>Содействие развитию летнего отдыха и оздоровления</t>
  </si>
  <si>
    <t>"Развитие культуры и туризма в городе Нефтеюганске"</t>
  </si>
  <si>
    <t>"Развитие образования и молодёжной политики в городе Нефтеюганске"</t>
  </si>
  <si>
    <t>Наименование муниципальной программы,                                                               структурного элемента</t>
  </si>
  <si>
    <t>Региональный проект "Сохранение культурного и исторического наследия"</t>
  </si>
  <si>
    <t>Региональный проект "Развитие искусства и творчества"</t>
  </si>
  <si>
    <t>2.2</t>
  </si>
  <si>
    <t>2.3</t>
  </si>
  <si>
    <t>Обеспечение деятельности подведомственных учреждений культуры</t>
  </si>
  <si>
    <t>2.4</t>
  </si>
  <si>
    <t>2.5</t>
  </si>
  <si>
    <t>2.6</t>
  </si>
  <si>
    <t>Обеспечение деятельности подведомственных учреждений дополнительного образования</t>
  </si>
  <si>
    <t>Усиление социальной направленности культурной политики</t>
  </si>
  <si>
    <t>"Развитие физической культуры и спорта в городе Нефтеюганске"</t>
  </si>
  <si>
    <t>Развитие физической культуры и массового спорта</t>
  </si>
  <si>
    <t>3.3</t>
  </si>
  <si>
    <t>Развитие спорта высших достижений</t>
  </si>
  <si>
    <t>3.4</t>
  </si>
  <si>
    <t>3.5</t>
  </si>
  <si>
    <t>3.6</t>
  </si>
  <si>
    <t>Региональный проект "Укрепление материально-технической базы учреждений спорта"</t>
  </si>
  <si>
    <t>4</t>
  </si>
  <si>
    <t>"Развитие жилищной сферы города Нефтеюганска"</t>
  </si>
  <si>
    <t>Региональный проект "Содействие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жилищно-коммунальных услуг"</t>
  </si>
  <si>
    <t>4.1</t>
  </si>
  <si>
    <t>4.2</t>
  </si>
  <si>
    <t>Осуществление полномочий в области градостроительной деятельности</t>
  </si>
  <si>
    <t>ДМИ</t>
  </si>
  <si>
    <t>4.3</t>
  </si>
  <si>
    <t>Освобождение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</si>
  <si>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ДЖКХ</t>
  </si>
  <si>
    <t>Проектирование и строительство инженерных сетей для увеличения объемов жилищного строительства</t>
  </si>
  <si>
    <t>Организационное обеспечение функционирования отрасли</t>
  </si>
  <si>
    <t>Улучшение жилищных условий отдельных категорий граждан</t>
  </si>
  <si>
    <t>4.4</t>
  </si>
  <si>
    <t>4.5</t>
  </si>
  <si>
    <t>4.6</t>
  </si>
  <si>
    <t>4.7</t>
  </si>
  <si>
    <t>"Развитие жилищно-коммунального комплекса и повышение энергетической эффективности в городе Нефтеюганске"</t>
  </si>
  <si>
    <t>5</t>
  </si>
  <si>
    <t>Региональный проект "Формирование комфортной городской среды"</t>
  </si>
  <si>
    <t>Региональный проект "Чистая страна"</t>
  </si>
  <si>
    <t>Реконструкция, расширение, модернизация, строительство коммунальных объектов, в том числе объектов питьевого водоснабжения</t>
  </si>
  <si>
    <t>Предоставление субсидий организациям коммунального комплекса, предоставляющим коммунальные услуги населению</t>
  </si>
  <si>
    <t>Поддержка технического состояния жилищного фонда</t>
  </si>
  <si>
    <t>Реализация энергосберегающих мероприятий в муниципальном секторе</t>
  </si>
  <si>
    <t>ДДА</t>
  </si>
  <si>
    <t>Улучшение санитарного состояния городских территорий</t>
  </si>
  <si>
    <t>Благоустройство и озеленение города</t>
  </si>
  <si>
    <t>Реализация полномочий в сфере жилищно-коммунального комплекса</t>
  </si>
  <si>
    <t>Региональный проект "Создание (реконструкция) коммунальных объектов"</t>
  </si>
  <si>
    <t>5.1</t>
  </si>
  <si>
    <t>5.2</t>
  </si>
  <si>
    <t>5.3</t>
  </si>
  <si>
    <t>5.9</t>
  </si>
  <si>
    <t>5.4</t>
  </si>
  <si>
    <t>5.5</t>
  </si>
  <si>
    <t>5.6</t>
  </si>
  <si>
    <t>5.7</t>
  </si>
  <si>
    <t>5.8</t>
  </si>
  <si>
    <t>5.10</t>
  </si>
  <si>
    <t>5.11</t>
  </si>
  <si>
    <t>5.12</t>
  </si>
  <si>
    <t>6</t>
  </si>
  <si>
    <t>"Профилактика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Нефтеюганске"</t>
  </si>
  <si>
    <t>Создание условий для деятельности народных дружин</t>
  </si>
  <si>
    <t>Обеспечение функционирования и развития систем видеонаблюдения в сфере общественного порядка в местах массового пребывания граждан, в наиболее криминогенных общественных местах и на улицах города</t>
  </si>
  <si>
    <t>Организация и проведение профилактических мероприятий</t>
  </si>
  <si>
    <t>Развитие и поддержка добровольческого (волонтерского) антинаркотического движения, в том числе немедицинского потребления наркотиков</t>
  </si>
  <si>
    <t>6.1</t>
  </si>
  <si>
    <t>6.3</t>
  </si>
  <si>
    <t>6.2</t>
  </si>
  <si>
    <t>6.4</t>
  </si>
  <si>
    <t>7</t>
  </si>
  <si>
    <t>"Защита населения и территории от чрезвычайных ситуаций, обеспечение первичных мер пожарной безопасности в городе Нефтеюганске"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</si>
  <si>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</si>
  <si>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</si>
  <si>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7.1</t>
  </si>
  <si>
    <t>7.2</t>
  </si>
  <si>
    <t>"Социально-экономическое развитие города Нефтеюганска"</t>
  </si>
  <si>
    <t>8</t>
  </si>
  <si>
    <t>Региональный проект "Создание условий для легкого старта и комфортного ведения бизнеса"</t>
  </si>
  <si>
    <t>Региональный проект "Акселерация субъектов малого и среднего предпринимательства"</t>
  </si>
  <si>
    <t>Популяризация предпринимательства</t>
  </si>
  <si>
    <t>Финансовая поддержка субъектов малого и среднего предпринимательства, имеющих статус "социальное предприятие"</t>
  </si>
  <si>
    <t>Выполнение других обязательств муниципального образования</t>
  </si>
  <si>
    <t>Обеспечение функций казенного учреждения</t>
  </si>
  <si>
    <t>Проведение работ по оценке и формированию земельных участков в целях эффективного управления земельными ресурсами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</si>
  <si>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</si>
  <si>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</si>
  <si>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Развитие сельскохозяйственного производства, рыбохозяйственного комплекса и деятельности по заготовке и переработке дикоросов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</si>
  <si>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</si>
  <si>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</si>
  <si>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</si>
  <si>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</si>
  <si>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</si>
  <si>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</si>
  <si>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</si>
  <si>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</si>
  <si>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</si>
  <si>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</si>
  <si>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</si>
  <si>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9</t>
  </si>
  <si>
    <t>"Развитие транспортной системы в городе Нефтеюганске"</t>
  </si>
  <si>
    <t>Региональный проект "Региональная и местная дорожная сеть"</t>
  </si>
  <si>
    <t>Обеспечение доступности и повышение качества транспортных услуг автомобильным транспортом</t>
  </si>
  <si>
    <t>Строительство (реконструкция), капитальный ремонт и ремонт автомобильных дорог общего пользования местного значения</t>
  </si>
  <si>
    <t>Обеспечение функционирования сети автомобильных дорог общего пользования местного значения</t>
  </si>
  <si>
    <t>Улучшение условий дорожного движения и устранение опасных участков на улично-дорожной сети</t>
  </si>
  <si>
    <t>9.1</t>
  </si>
  <si>
    <t>9.2</t>
  </si>
  <si>
    <t>9.3</t>
  </si>
  <si>
    <t>9.4</t>
  </si>
  <si>
    <t>9.5</t>
  </si>
  <si>
    <t>10</t>
  </si>
  <si>
    <t>"Управление муниципальными финансами города Нефтеюганска"</t>
  </si>
  <si>
    <t>ДФ</t>
  </si>
  <si>
    <t>10.1</t>
  </si>
  <si>
    <t>"Развитие гражданского общества"</t>
  </si>
  <si>
    <t>11</t>
  </si>
  <si>
    <t>Оказание финансовой и имущественной поддержки социально ориентированным некоммерческим организациям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</si>
  <si>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</si>
  <si>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Размещение социально значимой информации на наружных информационных поверхностях</t>
  </si>
  <si>
    <t>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Нефтеюганска, органам администрации города Нефтеюганска, за исключением переданного в пользование муниципальным учреждениям</t>
  </si>
  <si>
    <t>11.1</t>
  </si>
  <si>
    <t>11.2</t>
  </si>
  <si>
    <t>11.3</t>
  </si>
  <si>
    <t>11.4</t>
  </si>
  <si>
    <t>12</t>
  </si>
  <si>
    <t>"Управление муниципальным имуществом города Нефтеюганска"</t>
  </si>
  <si>
    <t>Управление и распоряжение муниципальным имуществом города Нефтеюганска</t>
  </si>
  <si>
    <t>12.1</t>
  </si>
  <si>
    <t>12.2</t>
  </si>
  <si>
    <t>12.3</t>
  </si>
  <si>
    <t>"Укрепление межнационального и межконфессионального согласия, профилактика экстремизма в городе Нефтеюганске"</t>
  </si>
  <si>
    <t>13</t>
  </si>
  <si>
    <t>Развитие и использование потенциала молодежи в интересах укрепления единства российской нации, упрочения мира и согласия</t>
  </si>
  <si>
    <t>Содействие этнокультурному многообразию народов России</t>
  </si>
  <si>
    <t>Просветительские мероприятия, направленные на популяризацию и поддержку русского языка, как государственного языка Российской Федерации и языка межнационального общения, а также поддержку родных языков народов России, проживающих в муниципальном образовании</t>
  </si>
  <si>
    <t>Реализация мер, направленных на социальную и культурную адаптацию иностранных граждан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</si>
  <si>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 в молодежной среде (посредством анкетирования)</t>
  </si>
  <si>
    <t>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</si>
  <si>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</si>
  <si>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</si>
  <si>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13.1</t>
  </si>
  <si>
    <t>13.2</t>
  </si>
  <si>
    <t>13.3</t>
  </si>
  <si>
    <t>13.4</t>
  </si>
  <si>
    <t>13.5</t>
  </si>
  <si>
    <t>13.6</t>
  </si>
  <si>
    <t>13.7</t>
  </si>
  <si>
    <t>13.8</t>
  </si>
  <si>
    <t>14</t>
  </si>
  <si>
    <t>"Профилактика терроризма в городе Нефтеюганске"</t>
  </si>
  <si>
    <t>Повышение квалификации по вопросам профилактики терроризма для муниципальных служащих и работников муниципальных учреждений</t>
  </si>
  <si>
    <t>Повышение уровня антитеррористической защищенности муниципальных объектов</t>
  </si>
  <si>
    <t>14.1</t>
  </si>
  <si>
    <t>14.2</t>
  </si>
  <si>
    <t>Региональный проект "Укрепление материально-технической базы образовательных организаций, организаций для отдыха и оздоровления детей"</t>
  </si>
  <si>
    <t>Региональный проект "Обеспечение устойчивого сокращения непригодного для проживания жилищного фонда"</t>
  </si>
  <si>
    <t>4.8</t>
  </si>
  <si>
    <t>Изъятие земельных участков и расположенных на них объектов, в целях реализации полномочий в области жилищных отношений, установленных законодательством Российской Федерации</t>
  </si>
  <si>
    <t>Реализация инициативных проектов, отобранных по результатам конкурса</t>
  </si>
  <si>
    <t>11.5</t>
  </si>
  <si>
    <t>План на 1 полугодие  2024 года</t>
  </si>
  <si>
    <t>% исполнения  к плану 1 полугодия 2024 года</t>
  </si>
  <si>
    <t>Развитие материально-технической базы образовательных организаций</t>
  </si>
  <si>
    <t>1.11</t>
  </si>
  <si>
    <t>15</t>
  </si>
  <si>
    <t>"Доступная среда в городе Нефтеюганске"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</si>
  <si>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</si>
  <si>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15.1</t>
  </si>
  <si>
    <t>15.2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</si>
  <si>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</si>
  <si>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Обустройство мест для проведения массовых мероприяти</t>
  </si>
  <si>
    <t>Техническое обследование, реконструкция, капитальный ремонт, строительство объектов культуры</t>
  </si>
  <si>
    <t>2.7</t>
  </si>
  <si>
    <t>2.8</t>
  </si>
  <si>
    <t>Совершенствование инфраструктуры спорта в городе Нефтеюганске</t>
  </si>
  <si>
    <t>Изъятие земельных участков и расположенных на них объектов недвижимого имущества для муниципальных нужд</t>
  </si>
  <si>
    <t>Региональный проект "Чистая вода"</t>
  </si>
  <si>
    <t>Предупреждение возникновения и распространения лесных пожаров</t>
  </si>
  <si>
    <t>3.7</t>
  </si>
  <si>
    <t>Исполнение на 01.06.2024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</si>
</sst>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38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Fill="1"/>
    <xf numFmtId="4" fontId="6" fillId="0" borderId="1" xfId="0" applyNumberFormat="1" applyFont="1" applyFill="1" applyBorder="1" applyAlignment="1" applyProtection="1">
      <alignment horizontal="right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top" wrapText="1"/>
    </xf>
    <xf numFmtId="49" fontId="4" fillId="0" borderId="2" xfId="0" applyNumberFormat="1" applyFont="1" applyFill="1" applyBorder="1" applyAlignment="1" applyProtection="1">
      <alignment horizontal="left" vertical="top" wrapText="1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 applyProtection="1">
      <alignment horizontal="left" vertical="top" wrapText="1"/>
    </xf>
    <xf numFmtId="49" fontId="4" fillId="0" borderId="6" xfId="0" applyNumberFormat="1" applyFont="1" applyFill="1" applyBorder="1" applyAlignment="1" applyProtection="1">
      <alignment horizontal="left" vertical="top" wrapText="1"/>
    </xf>
    <xf numFmtId="49" fontId="4" fillId="0" borderId="5" xfId="0" applyNumberFormat="1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/>
    </xf>
    <xf numFmtId="0" fontId="4" fillId="0" borderId="0" xfId="3" applyNumberFormat="1" applyFont="1" applyFill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36"/>
  <sheetViews>
    <sheetView tabSelected="1" zoomScale="120" zoomScaleNormal="120" workbookViewId="0">
      <pane ySplit="5" topLeftCell="A6" activePane="bottomLeft" state="frozen"/>
      <selection pane="bottomLeft" activeCell="R85" sqref="R85"/>
    </sheetView>
  </sheetViews>
  <sheetFormatPr defaultColWidth="9.140625" defaultRowHeight="15.75" x14ac:dyDescent="0.25"/>
  <cols>
    <col min="1" max="1" width="5.5703125" style="1" hidden="1" customWidth="1"/>
    <col min="2" max="2" width="65.7109375" style="2" customWidth="1"/>
    <col min="3" max="3" width="10.140625" style="3" customWidth="1"/>
    <col min="4" max="4" width="3.7109375" style="2" hidden="1" customWidth="1"/>
    <col min="5" max="5" width="20.5703125" style="2" customWidth="1"/>
    <col min="6" max="6" width="19.85546875" style="2" customWidth="1"/>
    <col min="7" max="7" width="18.4257812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3.7109375" style="2" customWidth="1"/>
    <col min="13" max="13" width="12.42578125" style="2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6384" width="9.140625" style="2"/>
  </cols>
  <sheetData>
    <row r="1" spans="1:15" hidden="1" x14ac:dyDescent="0.25"/>
    <row r="2" spans="1:15" ht="37.5" customHeight="1" x14ac:dyDescent="0.25">
      <c r="B2" s="34" t="s">
        <v>23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5" x14ac:dyDescent="0.25">
      <c r="M3" s="4" t="s">
        <v>4</v>
      </c>
    </row>
    <row r="4" spans="1:15" ht="76.900000000000006" customHeight="1" x14ac:dyDescent="0.25">
      <c r="A4" s="17" t="s">
        <v>25</v>
      </c>
      <c r="B4" s="18" t="s">
        <v>44</v>
      </c>
      <c r="C4" s="18" t="s">
        <v>24</v>
      </c>
      <c r="D4" s="19" t="s">
        <v>5</v>
      </c>
      <c r="E4" s="19" t="s">
        <v>26</v>
      </c>
      <c r="F4" s="19" t="s">
        <v>206</v>
      </c>
      <c r="G4" s="19" t="s">
        <v>225</v>
      </c>
      <c r="H4" s="19" t="s">
        <v>1</v>
      </c>
      <c r="I4" s="19" t="s">
        <v>3</v>
      </c>
      <c r="J4" s="19" t="s">
        <v>6</v>
      </c>
      <c r="K4" s="19" t="s">
        <v>2</v>
      </c>
      <c r="L4" s="19" t="s">
        <v>27</v>
      </c>
      <c r="M4" s="19" t="s">
        <v>207</v>
      </c>
    </row>
    <row r="5" spans="1:15" hidden="1" x14ac:dyDescent="0.25">
      <c r="A5" s="16" t="s">
        <v>28</v>
      </c>
      <c r="B5" s="6">
        <v>2</v>
      </c>
      <c r="C5" s="6">
        <v>3</v>
      </c>
      <c r="D5" s="5">
        <v>2</v>
      </c>
      <c r="E5" s="6">
        <v>4</v>
      </c>
      <c r="F5" s="5">
        <v>5</v>
      </c>
      <c r="G5" s="6">
        <v>6</v>
      </c>
      <c r="H5" s="5">
        <v>6</v>
      </c>
      <c r="I5" s="6">
        <v>7</v>
      </c>
      <c r="J5" s="5">
        <v>8</v>
      </c>
      <c r="K5" s="6">
        <v>9</v>
      </c>
      <c r="L5" s="5">
        <v>7</v>
      </c>
      <c r="M5" s="6">
        <v>8</v>
      </c>
    </row>
    <row r="6" spans="1:15" s="9" customFormat="1" ht="30.75" hidden="1" customHeight="1" x14ac:dyDescent="0.25">
      <c r="A6" s="7">
        <v>1</v>
      </c>
      <c r="B6" s="35" t="s">
        <v>43</v>
      </c>
      <c r="C6" s="36"/>
      <c r="D6" s="8" t="e">
        <f>#REF!+D13+D15+D18+D21+D24</f>
        <v>#REF!</v>
      </c>
      <c r="E6" s="8">
        <f>SUM(E7:E17)</f>
        <v>6035829067</v>
      </c>
      <c r="F6" s="8">
        <f>SUM(F7:F17)</f>
        <v>3112453650.8900003</v>
      </c>
      <c r="G6" s="8">
        <f>SUM(G7:G17)</f>
        <v>2043895486.5499997</v>
      </c>
      <c r="H6" s="8"/>
      <c r="I6" s="8"/>
      <c r="J6" s="8"/>
      <c r="K6" s="8"/>
      <c r="L6" s="14">
        <f>G6/E6*100</f>
        <v>33.862713205791316</v>
      </c>
      <c r="M6" s="14">
        <f>G6/F6*100</f>
        <v>65.668302754180829</v>
      </c>
    </row>
    <row r="7" spans="1:15" ht="31.5" hidden="1" x14ac:dyDescent="0.25">
      <c r="A7" s="16" t="s">
        <v>7</v>
      </c>
      <c r="B7" s="26" t="s">
        <v>29</v>
      </c>
      <c r="C7" s="13" t="s">
        <v>8</v>
      </c>
      <c r="D7" s="10"/>
      <c r="E7" s="10">
        <v>4125152</v>
      </c>
      <c r="F7" s="10">
        <v>2587723</v>
      </c>
      <c r="G7" s="10">
        <v>2031566.22</v>
      </c>
      <c r="H7" s="10"/>
      <c r="I7" s="10"/>
      <c r="J7" s="10"/>
      <c r="K7" s="10"/>
      <c r="L7" s="15">
        <f t="shared" ref="L7:L82" si="0">G7/E7*100</f>
        <v>49.248275457486173</v>
      </c>
      <c r="M7" s="15">
        <f t="shared" ref="M7:M82" si="1">G7/F7*100</f>
        <v>78.507870432809085</v>
      </c>
      <c r="O7" s="11"/>
    </row>
    <row r="8" spans="1:15" ht="31.5" hidden="1" x14ac:dyDescent="0.25">
      <c r="A8" s="16" t="s">
        <v>30</v>
      </c>
      <c r="B8" s="26" t="s">
        <v>31</v>
      </c>
      <c r="C8" s="13" t="s">
        <v>8</v>
      </c>
      <c r="D8" s="10"/>
      <c r="E8" s="10">
        <v>64667900</v>
      </c>
      <c r="F8" s="10">
        <v>26629050</v>
      </c>
      <c r="G8" s="10">
        <v>21015520.829999998</v>
      </c>
      <c r="H8" s="10"/>
      <c r="I8" s="10"/>
      <c r="J8" s="10"/>
      <c r="K8" s="10"/>
      <c r="L8" s="15">
        <f t="shared" si="0"/>
        <v>32.497608287883168</v>
      </c>
      <c r="M8" s="15">
        <f t="shared" si="1"/>
        <v>78.919528973057623</v>
      </c>
      <c r="O8" s="11"/>
    </row>
    <row r="9" spans="1:15" ht="31.5" hidden="1" x14ac:dyDescent="0.25">
      <c r="A9" s="16" t="s">
        <v>33</v>
      </c>
      <c r="B9" s="26" t="s">
        <v>32</v>
      </c>
      <c r="C9" s="13" t="s">
        <v>8</v>
      </c>
      <c r="D9" s="10"/>
      <c r="E9" s="10">
        <v>5434171417</v>
      </c>
      <c r="F9" s="10">
        <v>2910742214.0100002</v>
      </c>
      <c r="G9" s="10">
        <v>1959584119.4100001</v>
      </c>
      <c r="H9" s="10"/>
      <c r="I9" s="10"/>
      <c r="J9" s="10"/>
      <c r="K9" s="10"/>
      <c r="L9" s="15">
        <f t="shared" si="0"/>
        <v>36.060403123827335</v>
      </c>
      <c r="M9" s="15">
        <f t="shared" si="1"/>
        <v>67.322489431668643</v>
      </c>
      <c r="O9" s="11"/>
    </row>
    <row r="10" spans="1:15" ht="31.5" hidden="1" x14ac:dyDescent="0.25">
      <c r="A10" s="16" t="s">
        <v>12</v>
      </c>
      <c r="B10" s="26" t="s">
        <v>34</v>
      </c>
      <c r="C10" s="13" t="s">
        <v>8</v>
      </c>
      <c r="D10" s="10"/>
      <c r="E10" s="10">
        <v>42234000</v>
      </c>
      <c r="F10" s="10">
        <v>21866731.879999999</v>
      </c>
      <c r="G10" s="10">
        <v>14863196.08</v>
      </c>
      <c r="H10" s="10"/>
      <c r="I10" s="10"/>
      <c r="J10" s="10"/>
      <c r="K10" s="10"/>
      <c r="L10" s="15">
        <f t="shared" si="0"/>
        <v>35.192489652886302</v>
      </c>
      <c r="M10" s="15">
        <f t="shared" si="1"/>
        <v>67.971730579430329</v>
      </c>
      <c r="O10" s="11"/>
    </row>
    <row r="11" spans="1:15" ht="64.5" hidden="1" customHeight="1" x14ac:dyDescent="0.25">
      <c r="A11" s="16" t="s">
        <v>13</v>
      </c>
      <c r="B11" s="26" t="s">
        <v>19</v>
      </c>
      <c r="C11" s="13" t="s">
        <v>8</v>
      </c>
      <c r="D11" s="10"/>
      <c r="E11" s="10">
        <v>88000</v>
      </c>
      <c r="F11" s="10">
        <v>44000</v>
      </c>
      <c r="G11" s="10">
        <v>30000</v>
      </c>
      <c r="H11" s="10"/>
      <c r="I11" s="10"/>
      <c r="J11" s="10"/>
      <c r="K11" s="10"/>
      <c r="L11" s="15">
        <f t="shared" si="0"/>
        <v>34.090909090909086</v>
      </c>
      <c r="M11" s="15">
        <f t="shared" si="1"/>
        <v>68.181818181818173</v>
      </c>
      <c r="O11" s="11"/>
    </row>
    <row r="12" spans="1:15" ht="18.75" hidden="1" customHeight="1" x14ac:dyDescent="0.25">
      <c r="A12" s="16" t="s">
        <v>14</v>
      </c>
      <c r="B12" s="26" t="s">
        <v>35</v>
      </c>
      <c r="C12" s="13" t="s">
        <v>8</v>
      </c>
      <c r="D12" s="10"/>
      <c r="E12" s="10">
        <v>4326950</v>
      </c>
      <c r="F12" s="10">
        <v>3423300</v>
      </c>
      <c r="G12" s="10">
        <v>1123369.5</v>
      </c>
      <c r="H12" s="10"/>
      <c r="I12" s="10"/>
      <c r="J12" s="10"/>
      <c r="K12" s="10"/>
      <c r="L12" s="15">
        <f t="shared" si="0"/>
        <v>25.962155791030632</v>
      </c>
      <c r="M12" s="15">
        <f t="shared" si="1"/>
        <v>32.815397423538691</v>
      </c>
      <c r="O12" s="11"/>
    </row>
    <row r="13" spans="1:15" ht="47.25" hidden="1" x14ac:dyDescent="0.25">
      <c r="A13" s="16" t="s">
        <v>36</v>
      </c>
      <c r="B13" s="26" t="s">
        <v>40</v>
      </c>
      <c r="C13" s="13" t="s">
        <v>8</v>
      </c>
      <c r="D13" s="10"/>
      <c r="E13" s="10">
        <v>55000</v>
      </c>
      <c r="F13" s="10">
        <v>55000</v>
      </c>
      <c r="G13" s="10">
        <v>49000</v>
      </c>
      <c r="H13" s="10">
        <f>D13-G13</f>
        <v>-49000</v>
      </c>
      <c r="I13" s="10">
        <f t="shared" ref="I13:I24" si="2">E13-G13</f>
        <v>6000</v>
      </c>
      <c r="J13" s="10">
        <f t="shared" ref="J13:J24" si="3">F13-G13</f>
        <v>6000</v>
      </c>
      <c r="K13" s="10" t="e">
        <f>G13/D13*100</f>
        <v>#DIV/0!</v>
      </c>
      <c r="L13" s="15">
        <f t="shared" si="0"/>
        <v>89.090909090909093</v>
      </c>
      <c r="M13" s="15">
        <f t="shared" si="1"/>
        <v>89.090909090909093</v>
      </c>
    </row>
    <row r="14" spans="1:15" hidden="1" x14ac:dyDescent="0.25">
      <c r="A14" s="16" t="s">
        <v>37</v>
      </c>
      <c r="B14" s="26" t="s">
        <v>41</v>
      </c>
      <c r="C14" s="13" t="s">
        <v>8</v>
      </c>
      <c r="D14" s="10"/>
      <c r="E14" s="10">
        <v>63712296</v>
      </c>
      <c r="F14" s="10">
        <v>16603757</v>
      </c>
      <c r="G14" s="10">
        <v>12211561.619999999</v>
      </c>
      <c r="H14" s="10"/>
      <c r="I14" s="10"/>
      <c r="J14" s="10"/>
      <c r="K14" s="10"/>
      <c r="L14" s="15">
        <f t="shared" si="0"/>
        <v>19.16672665508711</v>
      </c>
      <c r="M14" s="15">
        <f t="shared" si="1"/>
        <v>73.546978674766194</v>
      </c>
    </row>
    <row r="15" spans="1:15" hidden="1" x14ac:dyDescent="0.25">
      <c r="A15" s="16" t="s">
        <v>38</v>
      </c>
      <c r="B15" s="26" t="s">
        <v>20</v>
      </c>
      <c r="C15" s="13" t="s">
        <v>8</v>
      </c>
      <c r="D15" s="10"/>
      <c r="E15" s="10">
        <v>79832600</v>
      </c>
      <c r="F15" s="10">
        <v>38975967</v>
      </c>
      <c r="G15" s="10">
        <v>30959152.600000001</v>
      </c>
      <c r="H15" s="10">
        <f>D15-G15</f>
        <v>-30959152.600000001</v>
      </c>
      <c r="I15" s="10">
        <f t="shared" si="2"/>
        <v>48873447.399999999</v>
      </c>
      <c r="J15" s="10">
        <f t="shared" si="3"/>
        <v>8016814.3999999985</v>
      </c>
      <c r="K15" s="10" t="e">
        <f>G15/D15*100</f>
        <v>#DIV/0!</v>
      </c>
      <c r="L15" s="15">
        <f t="shared" si="0"/>
        <v>38.780088084316432</v>
      </c>
      <c r="M15" s="15">
        <f t="shared" si="1"/>
        <v>79.43139063105221</v>
      </c>
      <c r="O15" s="11"/>
    </row>
    <row r="16" spans="1:15" ht="31.5" hidden="1" x14ac:dyDescent="0.25">
      <c r="A16" s="16" t="s">
        <v>39</v>
      </c>
      <c r="B16" s="26" t="s">
        <v>208</v>
      </c>
      <c r="C16" s="13" t="s">
        <v>9</v>
      </c>
      <c r="D16" s="10"/>
      <c r="E16" s="10">
        <v>47807511</v>
      </c>
      <c r="F16" s="10">
        <v>5685858</v>
      </c>
      <c r="G16" s="10">
        <v>1430044.29</v>
      </c>
      <c r="H16" s="10"/>
      <c r="I16" s="10"/>
      <c r="J16" s="10"/>
      <c r="K16" s="10"/>
      <c r="L16" s="15">
        <f t="shared" si="0"/>
        <v>2.9912544286189675</v>
      </c>
      <c r="M16" s="15">
        <f t="shared" si="1"/>
        <v>25.150897015015151</v>
      </c>
      <c r="O16" s="11"/>
    </row>
    <row r="17" spans="1:15" ht="47.25" hidden="1" x14ac:dyDescent="0.25">
      <c r="A17" s="16" t="s">
        <v>209</v>
      </c>
      <c r="B17" s="26" t="s">
        <v>200</v>
      </c>
      <c r="C17" s="13" t="s">
        <v>9</v>
      </c>
      <c r="D17" s="10"/>
      <c r="E17" s="10">
        <v>294808241</v>
      </c>
      <c r="F17" s="10">
        <v>85840050</v>
      </c>
      <c r="G17" s="10">
        <v>597956</v>
      </c>
      <c r="H17" s="10"/>
      <c r="I17" s="10"/>
      <c r="J17" s="10"/>
      <c r="K17" s="10"/>
      <c r="L17" s="15">
        <f t="shared" si="0"/>
        <v>0.20282879405667631</v>
      </c>
      <c r="M17" s="15">
        <f t="shared" si="1"/>
        <v>0.69659325687718032</v>
      </c>
      <c r="O17" s="11"/>
    </row>
    <row r="18" spans="1:15" s="9" customFormat="1" hidden="1" x14ac:dyDescent="0.25">
      <c r="A18" s="7" t="s">
        <v>15</v>
      </c>
      <c r="B18" s="35" t="s">
        <v>42</v>
      </c>
      <c r="C18" s="36"/>
      <c r="D18" s="8"/>
      <c r="E18" s="8">
        <f>SUM(E19:E26)</f>
        <v>830073441</v>
      </c>
      <c r="F18" s="8">
        <f t="shared" ref="F18:G18" si="4">SUM(F19:F26)</f>
        <v>391657703.5</v>
      </c>
      <c r="G18" s="8">
        <f t="shared" si="4"/>
        <v>268597835.69999999</v>
      </c>
      <c r="H18" s="8">
        <f>D18-G18</f>
        <v>-268597835.69999999</v>
      </c>
      <c r="I18" s="8">
        <f t="shared" si="2"/>
        <v>561475605.29999995</v>
      </c>
      <c r="J18" s="8">
        <f t="shared" si="3"/>
        <v>123059867.80000001</v>
      </c>
      <c r="K18" s="8" t="e">
        <f>G18/D18*100</f>
        <v>#DIV/0!</v>
      </c>
      <c r="L18" s="14">
        <f t="shared" si="0"/>
        <v>32.358321858414932</v>
      </c>
      <c r="M18" s="14">
        <f t="shared" si="1"/>
        <v>68.579740242489578</v>
      </c>
    </row>
    <row r="19" spans="1:15" ht="31.5" hidden="1" x14ac:dyDescent="0.25">
      <c r="A19" s="16" t="s">
        <v>22</v>
      </c>
      <c r="B19" s="26" t="s">
        <v>45</v>
      </c>
      <c r="C19" s="13" t="s">
        <v>10</v>
      </c>
      <c r="D19" s="10"/>
      <c r="E19" s="10">
        <v>994625</v>
      </c>
      <c r="F19" s="10">
        <v>286207</v>
      </c>
      <c r="G19" s="10">
        <v>245000</v>
      </c>
      <c r="H19" s="10"/>
      <c r="I19" s="10"/>
      <c r="J19" s="10"/>
      <c r="K19" s="10"/>
      <c r="L19" s="15">
        <f t="shared" si="0"/>
        <v>24.632399145406563</v>
      </c>
      <c r="M19" s="15">
        <f t="shared" si="1"/>
        <v>85.602378697935407</v>
      </c>
    </row>
    <row r="20" spans="1:15" hidden="1" x14ac:dyDescent="0.25">
      <c r="A20" s="16" t="s">
        <v>47</v>
      </c>
      <c r="B20" s="26" t="s">
        <v>46</v>
      </c>
      <c r="C20" s="13" t="s">
        <v>10</v>
      </c>
      <c r="D20" s="10"/>
      <c r="E20" s="10">
        <v>597700</v>
      </c>
      <c r="F20" s="10">
        <v>246800</v>
      </c>
      <c r="G20" s="10">
        <v>246684.2</v>
      </c>
      <c r="H20" s="10"/>
      <c r="I20" s="10"/>
      <c r="J20" s="10"/>
      <c r="K20" s="10"/>
      <c r="L20" s="15">
        <f t="shared" si="0"/>
        <v>41.272243600468464</v>
      </c>
      <c r="M20" s="15"/>
    </row>
    <row r="21" spans="1:15" ht="31.5" hidden="1" x14ac:dyDescent="0.25">
      <c r="A21" s="16" t="s">
        <v>48</v>
      </c>
      <c r="B21" s="26" t="s">
        <v>31</v>
      </c>
      <c r="C21" s="13" t="s">
        <v>10</v>
      </c>
      <c r="D21" s="10"/>
      <c r="E21" s="10">
        <v>35309521</v>
      </c>
      <c r="F21" s="10">
        <v>15663285</v>
      </c>
      <c r="G21" s="10">
        <v>10679334.140000001</v>
      </c>
      <c r="H21" s="10">
        <f>D21-G21</f>
        <v>-10679334.140000001</v>
      </c>
      <c r="I21" s="10">
        <f t="shared" si="2"/>
        <v>24630186.859999999</v>
      </c>
      <c r="J21" s="10">
        <f t="shared" si="3"/>
        <v>4983950.8599999994</v>
      </c>
      <c r="K21" s="10" t="e">
        <f>G21/D21*100</f>
        <v>#DIV/0!</v>
      </c>
      <c r="L21" s="15">
        <f t="shared" si="0"/>
        <v>30.244913659406482</v>
      </c>
      <c r="M21" s="15">
        <f t="shared" si="1"/>
        <v>68.180679467940479</v>
      </c>
    </row>
    <row r="22" spans="1:15" ht="31.5" hidden="1" x14ac:dyDescent="0.25">
      <c r="A22" s="16" t="s">
        <v>50</v>
      </c>
      <c r="B22" s="26" t="s">
        <v>49</v>
      </c>
      <c r="C22" s="13" t="s">
        <v>10</v>
      </c>
      <c r="D22" s="10"/>
      <c r="E22" s="10">
        <v>546352815</v>
      </c>
      <c r="F22" s="10">
        <v>250265582</v>
      </c>
      <c r="G22" s="10">
        <v>177002286.63999999</v>
      </c>
      <c r="H22" s="10"/>
      <c r="I22" s="10"/>
      <c r="J22" s="10"/>
      <c r="K22" s="10"/>
      <c r="L22" s="15">
        <f t="shared" si="0"/>
        <v>32.397066836747236</v>
      </c>
      <c r="M22" s="15">
        <f t="shared" si="1"/>
        <v>70.725780678862975</v>
      </c>
    </row>
    <row r="23" spans="1:15" ht="31.5" hidden="1" x14ac:dyDescent="0.25">
      <c r="A23" s="16" t="s">
        <v>51</v>
      </c>
      <c r="B23" s="26" t="s">
        <v>53</v>
      </c>
      <c r="C23" s="13" t="s">
        <v>10</v>
      </c>
      <c r="D23" s="10"/>
      <c r="E23" s="10">
        <v>241038100</v>
      </c>
      <c r="F23" s="10">
        <v>122301667</v>
      </c>
      <c r="G23" s="10">
        <v>79030368.219999999</v>
      </c>
      <c r="H23" s="10"/>
      <c r="I23" s="10"/>
      <c r="J23" s="10"/>
      <c r="K23" s="10"/>
      <c r="L23" s="15">
        <f t="shared" si="0"/>
        <v>32.787500490586339</v>
      </c>
      <c r="M23" s="15">
        <f t="shared" si="1"/>
        <v>64.619207700578613</v>
      </c>
    </row>
    <row r="24" spans="1:15" hidden="1" x14ac:dyDescent="0.25">
      <c r="A24" s="16" t="s">
        <v>52</v>
      </c>
      <c r="B24" s="26" t="s">
        <v>54</v>
      </c>
      <c r="C24" s="13" t="s">
        <v>10</v>
      </c>
      <c r="D24" s="10"/>
      <c r="E24" s="10">
        <v>3589049</v>
      </c>
      <c r="F24" s="10">
        <v>2544524.5</v>
      </c>
      <c r="G24" s="10">
        <v>1044524.5</v>
      </c>
      <c r="H24" s="10">
        <f>D24-G24</f>
        <v>-1044524.5</v>
      </c>
      <c r="I24" s="10">
        <f t="shared" si="2"/>
        <v>2544524.5</v>
      </c>
      <c r="J24" s="10">
        <f t="shared" si="3"/>
        <v>1500000</v>
      </c>
      <c r="K24" s="10" t="e">
        <f>G24/D24*100</f>
        <v>#DIV/0!</v>
      </c>
      <c r="L24" s="15">
        <f t="shared" si="0"/>
        <v>29.103099456151199</v>
      </c>
      <c r="M24" s="15">
        <f t="shared" si="1"/>
        <v>41.049889674868531</v>
      </c>
    </row>
    <row r="25" spans="1:15" hidden="1" x14ac:dyDescent="0.25">
      <c r="A25" s="16" t="s">
        <v>218</v>
      </c>
      <c r="B25" s="26" t="s">
        <v>216</v>
      </c>
      <c r="C25" s="13" t="s">
        <v>72</v>
      </c>
      <c r="D25" s="10"/>
      <c r="E25" s="10">
        <v>300999</v>
      </c>
      <c r="F25" s="10">
        <v>300999</v>
      </c>
      <c r="G25" s="10">
        <v>300999</v>
      </c>
      <c r="H25" s="10"/>
      <c r="I25" s="10"/>
      <c r="J25" s="10"/>
      <c r="K25" s="10"/>
      <c r="L25" s="15">
        <f t="shared" si="0"/>
        <v>100</v>
      </c>
      <c r="M25" s="15">
        <f t="shared" si="1"/>
        <v>100</v>
      </c>
    </row>
    <row r="26" spans="1:15" ht="31.5" hidden="1" x14ac:dyDescent="0.25">
      <c r="A26" s="16" t="s">
        <v>219</v>
      </c>
      <c r="B26" s="26" t="s">
        <v>217</v>
      </c>
      <c r="C26" s="13" t="s">
        <v>9</v>
      </c>
      <c r="D26" s="10"/>
      <c r="E26" s="10">
        <v>1890632</v>
      </c>
      <c r="F26" s="10">
        <v>48639</v>
      </c>
      <c r="G26" s="10">
        <v>48639</v>
      </c>
      <c r="H26" s="10"/>
      <c r="I26" s="10"/>
      <c r="J26" s="10"/>
      <c r="K26" s="10"/>
      <c r="L26" s="15">
        <f t="shared" si="0"/>
        <v>2.5726317971979742</v>
      </c>
      <c r="M26" s="15">
        <f t="shared" si="1"/>
        <v>100</v>
      </c>
    </row>
    <row r="27" spans="1:15" s="9" customFormat="1" ht="18.75" hidden="1" customHeight="1" x14ac:dyDescent="0.25">
      <c r="A27" s="7" t="s">
        <v>16</v>
      </c>
      <c r="B27" s="35" t="s">
        <v>55</v>
      </c>
      <c r="C27" s="36"/>
      <c r="D27" s="8"/>
      <c r="E27" s="8">
        <f>SUM(E28:E34)</f>
        <v>2165347313</v>
      </c>
      <c r="F27" s="8">
        <f t="shared" ref="F27:G27" si="5">SUM(F28:F34)</f>
        <v>657547401.26999998</v>
      </c>
      <c r="G27" s="8">
        <f t="shared" si="5"/>
        <v>508541131.38999999</v>
      </c>
      <c r="H27" s="8"/>
      <c r="I27" s="8"/>
      <c r="J27" s="8"/>
      <c r="K27" s="8"/>
      <c r="L27" s="14">
        <f t="shared" si="0"/>
        <v>23.485430181887871</v>
      </c>
      <c r="M27" s="14">
        <f t="shared" si="1"/>
        <v>77.339083145609521</v>
      </c>
    </row>
    <row r="28" spans="1:15" hidden="1" x14ac:dyDescent="0.25">
      <c r="A28" s="16" t="s">
        <v>17</v>
      </c>
      <c r="B28" s="26" t="s">
        <v>21</v>
      </c>
      <c r="C28" s="13" t="s">
        <v>11</v>
      </c>
      <c r="D28" s="10"/>
      <c r="E28" s="10">
        <v>1799369</v>
      </c>
      <c r="F28" s="10">
        <v>1799369</v>
      </c>
      <c r="G28" s="10">
        <v>200000</v>
      </c>
      <c r="H28" s="10"/>
      <c r="I28" s="10"/>
      <c r="J28" s="10"/>
      <c r="K28" s="10"/>
      <c r="L28" s="15">
        <f t="shared" si="0"/>
        <v>11.115007538753863</v>
      </c>
      <c r="M28" s="15">
        <f t="shared" si="1"/>
        <v>11.115007538753863</v>
      </c>
    </row>
    <row r="29" spans="1:15" ht="15.75" hidden="1" customHeight="1" x14ac:dyDescent="0.25">
      <c r="A29" s="16" t="s">
        <v>18</v>
      </c>
      <c r="B29" s="20" t="s">
        <v>31</v>
      </c>
      <c r="C29" s="13" t="s">
        <v>11</v>
      </c>
      <c r="D29" s="10"/>
      <c r="E29" s="10">
        <v>28463200</v>
      </c>
      <c r="F29" s="10">
        <v>12564556</v>
      </c>
      <c r="G29" s="10">
        <v>8629343.3000000007</v>
      </c>
      <c r="H29" s="10"/>
      <c r="I29" s="10"/>
      <c r="J29" s="10"/>
      <c r="K29" s="10"/>
      <c r="L29" s="15">
        <f t="shared" si="0"/>
        <v>30.317544408218332</v>
      </c>
      <c r="M29" s="15">
        <f t="shared" si="1"/>
        <v>68.680049657146668</v>
      </c>
    </row>
    <row r="30" spans="1:15" ht="15.75" hidden="1" customHeight="1" x14ac:dyDescent="0.25">
      <c r="A30" s="16" t="s">
        <v>57</v>
      </c>
      <c r="B30" s="20" t="s">
        <v>56</v>
      </c>
      <c r="C30" s="13" t="s">
        <v>11</v>
      </c>
      <c r="D30" s="10"/>
      <c r="E30" s="10">
        <v>10491871</v>
      </c>
      <c r="F30" s="10">
        <v>7816779</v>
      </c>
      <c r="G30" s="10">
        <v>3749305.02</v>
      </c>
      <c r="H30" s="10"/>
      <c r="I30" s="10"/>
      <c r="J30" s="10"/>
      <c r="K30" s="10"/>
      <c r="L30" s="15">
        <f t="shared" si="0"/>
        <v>35.735332811468993</v>
      </c>
      <c r="M30" s="15">
        <f t="shared" si="1"/>
        <v>47.964833341201022</v>
      </c>
    </row>
    <row r="31" spans="1:15" hidden="1" x14ac:dyDescent="0.25">
      <c r="A31" s="16" t="s">
        <v>59</v>
      </c>
      <c r="B31" s="26" t="s">
        <v>58</v>
      </c>
      <c r="C31" s="13" t="s">
        <v>11</v>
      </c>
      <c r="D31" s="10"/>
      <c r="E31" s="10">
        <v>764696688</v>
      </c>
      <c r="F31" s="10">
        <v>408143439.26999998</v>
      </c>
      <c r="G31" s="10">
        <v>295962483.06999999</v>
      </c>
      <c r="H31" s="10"/>
      <c r="I31" s="10"/>
      <c r="J31" s="10"/>
      <c r="K31" s="10"/>
      <c r="L31" s="15">
        <f t="shared" si="0"/>
        <v>38.703251591695135</v>
      </c>
      <c r="M31" s="15">
        <f t="shared" si="1"/>
        <v>72.514330647910114</v>
      </c>
    </row>
    <row r="32" spans="1:15" hidden="1" collapsed="1" x14ac:dyDescent="0.25">
      <c r="A32" s="16" t="s">
        <v>60</v>
      </c>
      <c r="B32" s="26" t="s">
        <v>41</v>
      </c>
      <c r="C32" s="13" t="s">
        <v>11</v>
      </c>
      <c r="D32" s="10"/>
      <c r="E32" s="10">
        <v>4048004</v>
      </c>
      <c r="F32" s="10">
        <v>0</v>
      </c>
      <c r="G32" s="10">
        <v>0</v>
      </c>
      <c r="H32" s="10"/>
      <c r="I32" s="10"/>
      <c r="J32" s="10"/>
      <c r="K32" s="10"/>
      <c r="L32" s="15">
        <f t="shared" si="0"/>
        <v>0</v>
      </c>
      <c r="M32" s="15"/>
    </row>
    <row r="33" spans="1:13" ht="31.5" hidden="1" x14ac:dyDescent="0.25">
      <c r="A33" s="16" t="s">
        <v>61</v>
      </c>
      <c r="B33" s="26" t="s">
        <v>220</v>
      </c>
      <c r="C33" s="13" t="s">
        <v>9</v>
      </c>
      <c r="D33" s="10"/>
      <c r="E33" s="10">
        <v>4969490</v>
      </c>
      <c r="F33" s="10">
        <v>3960126</v>
      </c>
      <c r="G33" s="10">
        <v>0</v>
      </c>
      <c r="H33" s="10"/>
      <c r="I33" s="10"/>
      <c r="J33" s="10"/>
      <c r="K33" s="10"/>
      <c r="L33" s="15">
        <f t="shared" si="0"/>
        <v>0</v>
      </c>
      <c r="M33" s="15">
        <f t="shared" si="1"/>
        <v>0</v>
      </c>
    </row>
    <row r="34" spans="1:13" ht="31.5" hidden="1" x14ac:dyDescent="0.25">
      <c r="A34" s="16" t="s">
        <v>224</v>
      </c>
      <c r="B34" s="26" t="s">
        <v>62</v>
      </c>
      <c r="C34" s="13" t="s">
        <v>11</v>
      </c>
      <c r="D34" s="10"/>
      <c r="E34" s="10">
        <v>1350878691</v>
      </c>
      <c r="F34" s="10">
        <v>223263132</v>
      </c>
      <c r="G34" s="10">
        <v>200000000</v>
      </c>
      <c r="H34" s="10"/>
      <c r="I34" s="10"/>
      <c r="J34" s="10"/>
      <c r="K34" s="10"/>
      <c r="L34" s="15">
        <f t="shared" si="0"/>
        <v>14.805178387405624</v>
      </c>
      <c r="M34" s="15">
        <f t="shared" si="1"/>
        <v>89.580396999895171</v>
      </c>
    </row>
    <row r="35" spans="1:13" s="9" customFormat="1" hidden="1" x14ac:dyDescent="0.25">
      <c r="A35" s="7" t="s">
        <v>63</v>
      </c>
      <c r="B35" s="35" t="s">
        <v>64</v>
      </c>
      <c r="C35" s="36"/>
      <c r="D35" s="8"/>
      <c r="E35" s="8">
        <f>SUM(E36:E45)</f>
        <v>620707638</v>
      </c>
      <c r="F35" s="8">
        <f>SUM(F36:F45)</f>
        <v>393040011.57999998</v>
      </c>
      <c r="G35" s="8">
        <f t="shared" ref="G35" si="6">SUM(G36:G45)</f>
        <v>170771059.50999999</v>
      </c>
      <c r="H35" s="8"/>
      <c r="I35" s="8"/>
      <c r="J35" s="8"/>
      <c r="K35" s="8"/>
      <c r="L35" s="14">
        <f t="shared" si="0"/>
        <v>27.51231804722854</v>
      </c>
      <c r="M35" s="14">
        <f t="shared" si="1"/>
        <v>43.448772256928606</v>
      </c>
    </row>
    <row r="36" spans="1:13" ht="31.5" hidden="1" x14ac:dyDescent="0.25">
      <c r="A36" s="16" t="s">
        <v>66</v>
      </c>
      <c r="B36" s="21" t="s">
        <v>201</v>
      </c>
      <c r="C36" s="13" t="s">
        <v>69</v>
      </c>
      <c r="D36" s="10"/>
      <c r="E36" s="10">
        <v>262371979</v>
      </c>
      <c r="F36" s="10">
        <v>262371979</v>
      </c>
      <c r="G36" s="10">
        <v>101886490.17</v>
      </c>
      <c r="H36" s="10"/>
      <c r="I36" s="10"/>
      <c r="J36" s="10"/>
      <c r="K36" s="10"/>
      <c r="L36" s="15">
        <f t="shared" si="0"/>
        <v>38.832839756108257</v>
      </c>
      <c r="M36" s="15">
        <f t="shared" si="1"/>
        <v>38.832839756108257</v>
      </c>
    </row>
    <row r="37" spans="1:13" ht="63" hidden="1" x14ac:dyDescent="0.25">
      <c r="A37" s="16" t="s">
        <v>67</v>
      </c>
      <c r="B37" s="20" t="s">
        <v>65</v>
      </c>
      <c r="C37" s="13" t="s">
        <v>69</v>
      </c>
      <c r="D37" s="10"/>
      <c r="E37" s="10">
        <v>6028600</v>
      </c>
      <c r="F37" s="10">
        <v>6028600</v>
      </c>
      <c r="G37" s="10">
        <v>2552281.2000000002</v>
      </c>
      <c r="H37" s="10"/>
      <c r="I37" s="10"/>
      <c r="J37" s="10"/>
      <c r="K37" s="10"/>
      <c r="L37" s="15">
        <f t="shared" si="0"/>
        <v>42.336217363898754</v>
      </c>
      <c r="M37" s="15">
        <f t="shared" si="1"/>
        <v>42.336217363898754</v>
      </c>
    </row>
    <row r="38" spans="1:13" ht="31.5" hidden="1" x14ac:dyDescent="0.25">
      <c r="A38" s="16" t="s">
        <v>70</v>
      </c>
      <c r="B38" s="20" t="s">
        <v>31</v>
      </c>
      <c r="C38" s="13" t="s">
        <v>9</v>
      </c>
      <c r="D38" s="10"/>
      <c r="E38" s="10">
        <v>95054166</v>
      </c>
      <c r="F38" s="10">
        <v>42261982.579999998</v>
      </c>
      <c r="G38" s="10">
        <v>31718681.850000001</v>
      </c>
      <c r="H38" s="10"/>
      <c r="I38" s="10"/>
      <c r="J38" s="10"/>
      <c r="K38" s="10"/>
      <c r="L38" s="15">
        <f t="shared" si="0"/>
        <v>33.369060173543581</v>
      </c>
      <c r="M38" s="15">
        <f t="shared" si="1"/>
        <v>75.052517448650192</v>
      </c>
    </row>
    <row r="39" spans="1:13" ht="31.5" hidden="1" x14ac:dyDescent="0.25">
      <c r="A39" s="16" t="s">
        <v>76</v>
      </c>
      <c r="B39" s="26" t="s">
        <v>68</v>
      </c>
      <c r="C39" s="13" t="s">
        <v>9</v>
      </c>
      <c r="D39" s="10"/>
      <c r="E39" s="10">
        <v>15375770</v>
      </c>
      <c r="F39" s="10">
        <v>8477538</v>
      </c>
      <c r="G39" s="10">
        <v>1369783</v>
      </c>
      <c r="H39" s="10"/>
      <c r="I39" s="10"/>
      <c r="J39" s="10"/>
      <c r="K39" s="10"/>
      <c r="L39" s="15">
        <f t="shared" si="0"/>
        <v>8.9087115637135579</v>
      </c>
      <c r="M39" s="15">
        <f t="shared" si="1"/>
        <v>16.15779251004242</v>
      </c>
    </row>
    <row r="40" spans="1:13" ht="51" hidden="1" customHeight="1" x14ac:dyDescent="0.25">
      <c r="A40" s="16" t="s">
        <v>77</v>
      </c>
      <c r="B40" s="26" t="s">
        <v>71</v>
      </c>
      <c r="C40" s="13" t="s">
        <v>72</v>
      </c>
      <c r="D40" s="10"/>
      <c r="E40" s="10">
        <v>90963055</v>
      </c>
      <c r="F40" s="10">
        <v>45563248</v>
      </c>
      <c r="G40" s="10">
        <v>15207017.779999999</v>
      </c>
      <c r="H40" s="10"/>
      <c r="I40" s="10"/>
      <c r="J40" s="10"/>
      <c r="K40" s="10"/>
      <c r="L40" s="15">
        <f t="shared" si="0"/>
        <v>16.717795790829584</v>
      </c>
      <c r="M40" s="15">
        <f t="shared" si="1"/>
        <v>33.375622782642708</v>
      </c>
    </row>
    <row r="41" spans="1:13" ht="32.25" hidden="1" customHeight="1" x14ac:dyDescent="0.25">
      <c r="A41" s="16" t="s">
        <v>78</v>
      </c>
      <c r="B41" s="26" t="s">
        <v>73</v>
      </c>
      <c r="C41" s="13" t="s">
        <v>9</v>
      </c>
      <c r="D41" s="10"/>
      <c r="E41" s="10">
        <v>95889800</v>
      </c>
      <c r="F41" s="10">
        <v>0</v>
      </c>
      <c r="G41" s="10">
        <v>0</v>
      </c>
      <c r="H41" s="10"/>
      <c r="I41" s="10"/>
      <c r="J41" s="10"/>
      <c r="K41" s="10"/>
      <c r="L41" s="15">
        <f t="shared" si="0"/>
        <v>0</v>
      </c>
      <c r="M41" s="15"/>
    </row>
    <row r="42" spans="1:13" ht="32.25" hidden="1" customHeight="1" x14ac:dyDescent="0.25">
      <c r="A42" s="16"/>
      <c r="B42" s="26" t="s">
        <v>221</v>
      </c>
      <c r="C42" s="13" t="s">
        <v>69</v>
      </c>
      <c r="D42" s="10"/>
      <c r="E42" s="10">
        <v>594693</v>
      </c>
      <c r="F42" s="10">
        <v>0</v>
      </c>
      <c r="G42" s="10">
        <v>0</v>
      </c>
      <c r="H42" s="10"/>
      <c r="I42" s="10"/>
      <c r="J42" s="10"/>
      <c r="K42" s="10"/>
      <c r="L42" s="15">
        <f t="shared" si="0"/>
        <v>0</v>
      </c>
      <c r="M42" s="15"/>
    </row>
    <row r="43" spans="1:13" hidden="1" x14ac:dyDescent="0.25">
      <c r="A43" s="16" t="s">
        <v>78</v>
      </c>
      <c r="B43" s="26" t="s">
        <v>74</v>
      </c>
      <c r="C43" s="13" t="s">
        <v>9</v>
      </c>
      <c r="D43" s="10"/>
      <c r="E43" s="10">
        <v>47091500</v>
      </c>
      <c r="F43" s="10">
        <v>23045429</v>
      </c>
      <c r="G43" s="10">
        <v>14726570.51</v>
      </c>
      <c r="H43" s="10"/>
      <c r="I43" s="10"/>
      <c r="J43" s="10"/>
      <c r="K43" s="10"/>
      <c r="L43" s="15">
        <f t="shared" si="0"/>
        <v>31.27224766677638</v>
      </c>
      <c r="M43" s="15">
        <f t="shared" si="1"/>
        <v>63.902349181696728</v>
      </c>
    </row>
    <row r="44" spans="1:13" hidden="1" x14ac:dyDescent="0.25">
      <c r="A44" s="16" t="s">
        <v>79</v>
      </c>
      <c r="B44" s="26" t="s">
        <v>75</v>
      </c>
      <c r="C44" s="13" t="s">
        <v>69</v>
      </c>
      <c r="D44" s="10"/>
      <c r="E44" s="10">
        <v>4037200</v>
      </c>
      <c r="F44" s="10">
        <v>1990360</v>
      </c>
      <c r="G44" s="10">
        <v>9360</v>
      </c>
      <c r="H44" s="10"/>
      <c r="I44" s="10"/>
      <c r="J44" s="10"/>
      <c r="K44" s="10"/>
      <c r="L44" s="15">
        <f t="shared" si="0"/>
        <v>0.2318438521747746</v>
      </c>
      <c r="M44" s="15">
        <f t="shared" si="1"/>
        <v>0.47026668542374239</v>
      </c>
    </row>
    <row r="45" spans="1:13" ht="48.75" hidden="1" customHeight="1" x14ac:dyDescent="0.25">
      <c r="A45" s="16" t="s">
        <v>202</v>
      </c>
      <c r="B45" s="21" t="s">
        <v>203</v>
      </c>
      <c r="C45" s="13" t="s">
        <v>69</v>
      </c>
      <c r="D45" s="10"/>
      <c r="E45" s="10">
        <v>3300875</v>
      </c>
      <c r="F45" s="10">
        <v>3300875</v>
      </c>
      <c r="G45" s="10">
        <v>3300875</v>
      </c>
      <c r="H45" s="10"/>
      <c r="I45" s="10"/>
      <c r="J45" s="10"/>
      <c r="K45" s="10"/>
      <c r="L45" s="15">
        <f t="shared" si="0"/>
        <v>100</v>
      </c>
      <c r="M45" s="15">
        <f t="shared" si="1"/>
        <v>100</v>
      </c>
    </row>
    <row r="46" spans="1:13" s="9" customFormat="1" ht="31.5" hidden="1" customHeight="1" x14ac:dyDescent="0.25">
      <c r="A46" s="7" t="s">
        <v>81</v>
      </c>
      <c r="B46" s="35" t="s">
        <v>80</v>
      </c>
      <c r="C46" s="36"/>
      <c r="D46" s="8"/>
      <c r="E46" s="8">
        <f>SUM(E47:E68)</f>
        <v>2289434146.3899999</v>
      </c>
      <c r="F46" s="8">
        <f t="shared" ref="F46:K46" si="7">SUM(F47:F68)</f>
        <v>942310869</v>
      </c>
      <c r="G46" s="8">
        <f t="shared" si="7"/>
        <v>507118650.41000003</v>
      </c>
      <c r="H46" s="8">
        <f t="shared" si="7"/>
        <v>0</v>
      </c>
      <c r="I46" s="8">
        <f t="shared" si="7"/>
        <v>0</v>
      </c>
      <c r="J46" s="8">
        <f t="shared" si="7"/>
        <v>0</v>
      </c>
      <c r="K46" s="8">
        <f t="shared" si="7"/>
        <v>0</v>
      </c>
      <c r="L46" s="14">
        <f t="shared" si="0"/>
        <v>22.150392541739155</v>
      </c>
      <c r="M46" s="14">
        <f t="shared" si="1"/>
        <v>53.816491679456583</v>
      </c>
    </row>
    <row r="47" spans="1:13" hidden="1" x14ac:dyDescent="0.25">
      <c r="A47" s="30" t="s">
        <v>93</v>
      </c>
      <c r="B47" s="27" t="s">
        <v>82</v>
      </c>
      <c r="C47" s="13" t="s">
        <v>72</v>
      </c>
      <c r="D47" s="10"/>
      <c r="E47" s="10">
        <v>31507330.390000001</v>
      </c>
      <c r="F47" s="10">
        <v>0</v>
      </c>
      <c r="G47" s="10">
        <v>0</v>
      </c>
      <c r="H47" s="10"/>
      <c r="I47" s="10"/>
      <c r="J47" s="10"/>
      <c r="K47" s="10"/>
      <c r="L47" s="15">
        <f t="shared" si="0"/>
        <v>0</v>
      </c>
      <c r="M47" s="15"/>
    </row>
    <row r="48" spans="1:13" hidden="1" x14ac:dyDescent="0.25">
      <c r="A48" s="32"/>
      <c r="B48" s="29"/>
      <c r="C48" s="13" t="s">
        <v>9</v>
      </c>
      <c r="D48" s="10"/>
      <c r="E48" s="10">
        <v>115000000</v>
      </c>
      <c r="F48" s="10">
        <v>0</v>
      </c>
      <c r="G48" s="10">
        <v>0</v>
      </c>
      <c r="H48" s="10"/>
      <c r="I48" s="10"/>
      <c r="J48" s="10"/>
      <c r="K48" s="10"/>
      <c r="L48" s="15">
        <f t="shared" si="0"/>
        <v>0</v>
      </c>
      <c r="M48" s="15"/>
    </row>
    <row r="49" spans="1:13" hidden="1" x14ac:dyDescent="0.25">
      <c r="A49" s="22"/>
      <c r="B49" s="25" t="s">
        <v>222</v>
      </c>
      <c r="C49" s="13" t="s">
        <v>9</v>
      </c>
      <c r="D49" s="10"/>
      <c r="E49" s="10">
        <v>161152</v>
      </c>
      <c r="F49" s="10">
        <v>161152</v>
      </c>
      <c r="G49" s="10">
        <v>0</v>
      </c>
      <c r="H49" s="10"/>
      <c r="I49" s="10"/>
      <c r="J49" s="10"/>
      <c r="K49" s="10"/>
      <c r="L49" s="15">
        <f t="shared" si="0"/>
        <v>0</v>
      </c>
      <c r="M49" s="15">
        <f t="shared" si="1"/>
        <v>0</v>
      </c>
    </row>
    <row r="50" spans="1:13" hidden="1" x14ac:dyDescent="0.25">
      <c r="A50" s="16" t="s">
        <v>94</v>
      </c>
      <c r="B50" s="20" t="s">
        <v>83</v>
      </c>
      <c r="C50" s="13" t="s">
        <v>72</v>
      </c>
      <c r="D50" s="10"/>
      <c r="E50" s="10">
        <v>32092740</v>
      </c>
      <c r="F50" s="10">
        <v>32092740</v>
      </c>
      <c r="G50" s="10">
        <v>0</v>
      </c>
      <c r="H50" s="10"/>
      <c r="I50" s="10"/>
      <c r="J50" s="10"/>
      <c r="K50" s="10"/>
      <c r="L50" s="15">
        <f t="shared" si="0"/>
        <v>0</v>
      </c>
      <c r="M50" s="15">
        <f t="shared" si="1"/>
        <v>0</v>
      </c>
    </row>
    <row r="51" spans="1:13" ht="31.5" hidden="1" x14ac:dyDescent="0.25">
      <c r="A51" s="16" t="s">
        <v>95</v>
      </c>
      <c r="B51" s="26" t="s">
        <v>31</v>
      </c>
      <c r="C51" s="13" t="s">
        <v>72</v>
      </c>
      <c r="D51" s="10"/>
      <c r="E51" s="10">
        <v>66042394</v>
      </c>
      <c r="F51" s="10">
        <v>34434714</v>
      </c>
      <c r="G51" s="10">
        <v>25303040.260000002</v>
      </c>
      <c r="H51" s="10"/>
      <c r="I51" s="10"/>
      <c r="J51" s="10"/>
      <c r="K51" s="10"/>
      <c r="L51" s="15">
        <f t="shared" si="0"/>
        <v>38.31332985899936</v>
      </c>
      <c r="M51" s="15">
        <f t="shared" si="1"/>
        <v>73.481197665820602</v>
      </c>
    </row>
    <row r="52" spans="1:13" ht="47.25" hidden="1" x14ac:dyDescent="0.25">
      <c r="A52" s="16" t="s">
        <v>97</v>
      </c>
      <c r="B52" s="26" t="s">
        <v>84</v>
      </c>
      <c r="C52" s="13" t="s">
        <v>9</v>
      </c>
      <c r="D52" s="10"/>
      <c r="E52" s="10">
        <v>163292355</v>
      </c>
      <c r="F52" s="10">
        <v>90738685</v>
      </c>
      <c r="G52" s="10">
        <v>16019411.99</v>
      </c>
      <c r="H52" s="10"/>
      <c r="I52" s="10"/>
      <c r="J52" s="10"/>
      <c r="K52" s="10"/>
      <c r="L52" s="15">
        <f t="shared" si="0"/>
        <v>9.8102645344296739</v>
      </c>
      <c r="M52" s="15">
        <f t="shared" si="1"/>
        <v>17.654445829802363</v>
      </c>
    </row>
    <row r="53" spans="1:13" ht="33" hidden="1" customHeight="1" x14ac:dyDescent="0.25">
      <c r="A53" s="16" t="s">
        <v>98</v>
      </c>
      <c r="B53" s="26" t="s">
        <v>85</v>
      </c>
      <c r="C53" s="13" t="s">
        <v>72</v>
      </c>
      <c r="D53" s="10"/>
      <c r="E53" s="10">
        <v>8956100</v>
      </c>
      <c r="F53" s="10">
        <v>5434767</v>
      </c>
      <c r="G53" s="10">
        <v>4246675.3499999996</v>
      </c>
      <c r="H53" s="10"/>
      <c r="I53" s="10"/>
      <c r="J53" s="10"/>
      <c r="K53" s="10"/>
      <c r="L53" s="15">
        <f t="shared" si="0"/>
        <v>47.416569153984433</v>
      </c>
      <c r="M53" s="15">
        <f t="shared" si="1"/>
        <v>78.139050855354057</v>
      </c>
    </row>
    <row r="54" spans="1:13" hidden="1" x14ac:dyDescent="0.25">
      <c r="A54" s="30" t="s">
        <v>99</v>
      </c>
      <c r="B54" s="27" t="s">
        <v>86</v>
      </c>
      <c r="C54" s="13" t="s">
        <v>69</v>
      </c>
      <c r="D54" s="10"/>
      <c r="E54" s="10">
        <v>38083591</v>
      </c>
      <c r="F54" s="10">
        <v>20437505</v>
      </c>
      <c r="G54" s="10">
        <v>18999817.23</v>
      </c>
      <c r="H54" s="10"/>
      <c r="I54" s="10"/>
      <c r="J54" s="10"/>
      <c r="K54" s="10"/>
      <c r="L54" s="15">
        <f t="shared" si="0"/>
        <v>49.889773340964616</v>
      </c>
      <c r="M54" s="15">
        <f t="shared" si="1"/>
        <v>92.965443824967878</v>
      </c>
    </row>
    <row r="55" spans="1:13" hidden="1" x14ac:dyDescent="0.25">
      <c r="A55" s="32"/>
      <c r="B55" s="29"/>
      <c r="C55" s="13" t="s">
        <v>72</v>
      </c>
      <c r="D55" s="10"/>
      <c r="E55" s="10">
        <v>19566492</v>
      </c>
      <c r="F55" s="10">
        <v>9284149</v>
      </c>
      <c r="G55" s="10">
        <v>4882334.5599999996</v>
      </c>
      <c r="H55" s="10"/>
      <c r="I55" s="10"/>
      <c r="J55" s="10"/>
      <c r="K55" s="10"/>
      <c r="L55" s="15">
        <f t="shared" si="0"/>
        <v>24.952528843698705</v>
      </c>
      <c r="M55" s="15">
        <f t="shared" si="1"/>
        <v>52.587852263034549</v>
      </c>
    </row>
    <row r="56" spans="1:13" ht="15.75" hidden="1" customHeight="1" x14ac:dyDescent="0.25">
      <c r="A56" s="30" t="s">
        <v>100</v>
      </c>
      <c r="B56" s="27" t="s">
        <v>87</v>
      </c>
      <c r="C56" s="13" t="s">
        <v>88</v>
      </c>
      <c r="D56" s="10"/>
      <c r="E56" s="10">
        <v>425000</v>
      </c>
      <c r="F56" s="10">
        <v>425000</v>
      </c>
      <c r="G56" s="10">
        <v>306270</v>
      </c>
      <c r="H56" s="10"/>
      <c r="I56" s="10"/>
      <c r="J56" s="10"/>
      <c r="K56" s="10"/>
      <c r="L56" s="15">
        <f t="shared" si="0"/>
        <v>72.063529411764705</v>
      </c>
      <c r="M56" s="15">
        <f t="shared" si="1"/>
        <v>72.063529411764705</v>
      </c>
    </row>
    <row r="57" spans="1:13" hidden="1" x14ac:dyDescent="0.25">
      <c r="A57" s="31"/>
      <c r="B57" s="28"/>
      <c r="C57" s="13" t="s">
        <v>8</v>
      </c>
      <c r="D57" s="10"/>
      <c r="E57" s="10">
        <v>2640000</v>
      </c>
      <c r="F57" s="10">
        <v>2640000</v>
      </c>
      <c r="G57" s="10">
        <v>1454412</v>
      </c>
      <c r="H57" s="10"/>
      <c r="I57" s="10"/>
      <c r="J57" s="10"/>
      <c r="K57" s="10"/>
      <c r="L57" s="15">
        <f t="shared" si="0"/>
        <v>55.091363636363631</v>
      </c>
      <c r="M57" s="15">
        <f t="shared" si="1"/>
        <v>55.091363636363631</v>
      </c>
    </row>
    <row r="58" spans="1:13" hidden="1" x14ac:dyDescent="0.25">
      <c r="A58" s="31"/>
      <c r="B58" s="28"/>
      <c r="C58" s="13" t="s">
        <v>10</v>
      </c>
      <c r="D58" s="10"/>
      <c r="E58" s="10">
        <v>586075</v>
      </c>
      <c r="F58" s="10">
        <v>544000</v>
      </c>
      <c r="G58" s="10">
        <v>487000</v>
      </c>
      <c r="H58" s="10"/>
      <c r="I58" s="10"/>
      <c r="J58" s="10"/>
      <c r="K58" s="10"/>
      <c r="L58" s="15">
        <f t="shared" si="0"/>
        <v>83.095167000810477</v>
      </c>
      <c r="M58" s="15">
        <f t="shared" si="1"/>
        <v>89.52205882352942</v>
      </c>
    </row>
    <row r="59" spans="1:13" hidden="1" x14ac:dyDescent="0.25">
      <c r="A59" s="31"/>
      <c r="B59" s="28"/>
      <c r="C59" s="13" t="s">
        <v>11</v>
      </c>
      <c r="D59" s="10"/>
      <c r="E59" s="10">
        <v>795000</v>
      </c>
      <c r="F59" s="10">
        <v>795000</v>
      </c>
      <c r="G59" s="10">
        <v>0</v>
      </c>
      <c r="H59" s="10"/>
      <c r="I59" s="10"/>
      <c r="J59" s="10"/>
      <c r="K59" s="10"/>
      <c r="L59" s="15">
        <f t="shared" si="0"/>
        <v>0</v>
      </c>
      <c r="M59" s="15">
        <f t="shared" si="1"/>
        <v>0</v>
      </c>
    </row>
    <row r="60" spans="1:13" hidden="1" x14ac:dyDescent="0.25">
      <c r="A60" s="32"/>
      <c r="B60" s="29"/>
      <c r="C60" s="13" t="s">
        <v>72</v>
      </c>
      <c r="D60" s="10"/>
      <c r="E60" s="10">
        <v>112000</v>
      </c>
      <c r="F60" s="10">
        <v>0</v>
      </c>
      <c r="G60" s="10">
        <v>0</v>
      </c>
      <c r="H60" s="10"/>
      <c r="I60" s="10"/>
      <c r="J60" s="10"/>
      <c r="K60" s="10"/>
      <c r="L60" s="15">
        <f t="shared" si="0"/>
        <v>0</v>
      </c>
      <c r="M60" s="15"/>
    </row>
    <row r="61" spans="1:13" hidden="1" x14ac:dyDescent="0.25">
      <c r="A61" s="16" t="s">
        <v>101</v>
      </c>
      <c r="B61" s="26" t="s">
        <v>89</v>
      </c>
      <c r="C61" s="13" t="s">
        <v>72</v>
      </c>
      <c r="D61" s="10"/>
      <c r="E61" s="10">
        <v>411008352</v>
      </c>
      <c r="F61" s="10">
        <v>212079754</v>
      </c>
      <c r="G61" s="10">
        <v>137673863.91999999</v>
      </c>
      <c r="H61" s="10"/>
      <c r="I61" s="10"/>
      <c r="J61" s="10"/>
      <c r="K61" s="10"/>
      <c r="L61" s="15">
        <f t="shared" si="0"/>
        <v>33.496609801252895</v>
      </c>
      <c r="M61" s="15">
        <f t="shared" si="1"/>
        <v>64.91608054203985</v>
      </c>
    </row>
    <row r="62" spans="1:13" hidden="1" collapsed="1" x14ac:dyDescent="0.25">
      <c r="A62" s="30" t="s">
        <v>96</v>
      </c>
      <c r="B62" s="27" t="s">
        <v>90</v>
      </c>
      <c r="C62" s="13" t="s">
        <v>9</v>
      </c>
      <c r="D62" s="10"/>
      <c r="E62" s="10">
        <v>77177481</v>
      </c>
      <c r="F62" s="10">
        <v>18218774</v>
      </c>
      <c r="G62" s="10">
        <v>0</v>
      </c>
      <c r="H62" s="10"/>
      <c r="I62" s="10"/>
      <c r="J62" s="10"/>
      <c r="K62" s="10"/>
      <c r="L62" s="15">
        <f t="shared" si="0"/>
        <v>0</v>
      </c>
      <c r="M62" s="15">
        <f t="shared" si="1"/>
        <v>0</v>
      </c>
    </row>
    <row r="63" spans="1:13" hidden="1" x14ac:dyDescent="0.25">
      <c r="A63" s="32"/>
      <c r="B63" s="29"/>
      <c r="C63" s="13" t="s">
        <v>72</v>
      </c>
      <c r="D63" s="10"/>
      <c r="E63" s="10">
        <v>177839342</v>
      </c>
      <c r="F63" s="10">
        <v>40193193</v>
      </c>
      <c r="G63" s="10">
        <v>27374876.800000001</v>
      </c>
      <c r="H63" s="10"/>
      <c r="I63" s="10"/>
      <c r="J63" s="10"/>
      <c r="K63" s="10"/>
      <c r="L63" s="15">
        <f t="shared" si="0"/>
        <v>15.393037610316846</v>
      </c>
      <c r="M63" s="15">
        <f t="shared" si="1"/>
        <v>68.108241114359842</v>
      </c>
    </row>
    <row r="64" spans="1:13" hidden="1" x14ac:dyDescent="0.25">
      <c r="A64" s="16" t="s">
        <v>102</v>
      </c>
      <c r="B64" s="26" t="s">
        <v>74</v>
      </c>
      <c r="C64" s="13" t="s">
        <v>72</v>
      </c>
      <c r="D64" s="10"/>
      <c r="E64" s="10">
        <v>306469102</v>
      </c>
      <c r="F64" s="10">
        <v>156719895</v>
      </c>
      <c r="G64" s="10">
        <v>110958081.63</v>
      </c>
      <c r="H64" s="10"/>
      <c r="I64" s="10"/>
      <c r="J64" s="10"/>
      <c r="K64" s="10"/>
      <c r="L64" s="15">
        <f t="shared" si="0"/>
        <v>36.205307780097193</v>
      </c>
      <c r="M64" s="15">
        <f t="shared" si="1"/>
        <v>70.800252660965597</v>
      </c>
    </row>
    <row r="65" spans="1:13" ht="31.5" hidden="1" x14ac:dyDescent="0.25">
      <c r="A65" s="16" t="s">
        <v>103</v>
      </c>
      <c r="B65" s="20" t="s">
        <v>91</v>
      </c>
      <c r="C65" s="13" t="s">
        <v>72</v>
      </c>
      <c r="D65" s="10"/>
      <c r="E65" s="10">
        <v>189380267</v>
      </c>
      <c r="F65" s="10">
        <v>4912867</v>
      </c>
      <c r="G65" s="10">
        <v>4912866.67</v>
      </c>
      <c r="H65" s="10"/>
      <c r="I65" s="10"/>
      <c r="J65" s="10"/>
      <c r="K65" s="10"/>
      <c r="L65" s="15">
        <f t="shared" si="0"/>
        <v>2.5941808763000633</v>
      </c>
      <c r="M65" s="15">
        <f t="shared" si="1"/>
        <v>99.999993282944558</v>
      </c>
    </row>
    <row r="66" spans="1:13" hidden="1" x14ac:dyDescent="0.25">
      <c r="A66" s="16"/>
      <c r="B66" s="20" t="s">
        <v>127</v>
      </c>
      <c r="C66" s="13" t="s">
        <v>72</v>
      </c>
      <c r="D66" s="10"/>
      <c r="E66" s="10">
        <v>14396735</v>
      </c>
      <c r="F66" s="10">
        <v>0</v>
      </c>
      <c r="G66" s="10">
        <v>0</v>
      </c>
      <c r="H66" s="10"/>
      <c r="I66" s="10"/>
      <c r="J66" s="10"/>
      <c r="K66" s="10"/>
      <c r="L66" s="15">
        <f t="shared" si="0"/>
        <v>0</v>
      </c>
      <c r="M66" s="15"/>
    </row>
    <row r="67" spans="1:13" ht="31.5" hidden="1" x14ac:dyDescent="0.25">
      <c r="A67" s="16"/>
      <c r="B67" s="20" t="s">
        <v>223</v>
      </c>
      <c r="C67" s="13" t="s">
        <v>72</v>
      </c>
      <c r="D67" s="10"/>
      <c r="E67" s="10">
        <v>2240000</v>
      </c>
      <c r="F67" s="10">
        <v>0</v>
      </c>
      <c r="G67" s="10">
        <v>0</v>
      </c>
      <c r="H67" s="10"/>
      <c r="I67" s="10"/>
      <c r="J67" s="10"/>
      <c r="K67" s="10"/>
      <c r="L67" s="15">
        <f t="shared" si="0"/>
        <v>0</v>
      </c>
      <c r="M67" s="15"/>
    </row>
    <row r="68" spans="1:13" ht="31.5" hidden="1" x14ac:dyDescent="0.25">
      <c r="A68" s="16" t="s">
        <v>104</v>
      </c>
      <c r="B68" s="20" t="s">
        <v>92</v>
      </c>
      <c r="C68" s="13" t="s">
        <v>9</v>
      </c>
      <c r="D68" s="10"/>
      <c r="E68" s="10">
        <v>631662638</v>
      </c>
      <c r="F68" s="10">
        <v>313198674</v>
      </c>
      <c r="G68" s="10">
        <v>154500000</v>
      </c>
      <c r="H68" s="10"/>
      <c r="I68" s="10"/>
      <c r="J68" s="10"/>
      <c r="K68" s="10"/>
      <c r="L68" s="15">
        <f t="shared" si="0"/>
        <v>24.459258899526681</v>
      </c>
      <c r="M68" s="15">
        <f t="shared" si="1"/>
        <v>49.329710763717983</v>
      </c>
    </row>
    <row r="69" spans="1:13" s="9" customFormat="1" ht="48" hidden="1" customHeight="1" x14ac:dyDescent="0.25">
      <c r="A69" s="7" t="s">
        <v>105</v>
      </c>
      <c r="B69" s="35" t="s">
        <v>106</v>
      </c>
      <c r="C69" s="36"/>
      <c r="D69" s="8"/>
      <c r="E69" s="8">
        <f>SUM(E70:E73)</f>
        <v>16959167</v>
      </c>
      <c r="F69" s="8">
        <f t="shared" ref="F69:G69" si="8">SUM(F70:F73)</f>
        <v>1353097</v>
      </c>
      <c r="G69" s="8">
        <f t="shared" si="8"/>
        <v>876939.27</v>
      </c>
      <c r="H69" s="8"/>
      <c r="I69" s="8"/>
      <c r="J69" s="8"/>
      <c r="K69" s="8"/>
      <c r="L69" s="14">
        <f t="shared" si="0"/>
        <v>5.1708864592229089</v>
      </c>
      <c r="M69" s="14">
        <f t="shared" si="1"/>
        <v>64.809785994647839</v>
      </c>
    </row>
    <row r="70" spans="1:13" hidden="1" x14ac:dyDescent="0.25">
      <c r="A70" s="16" t="s">
        <v>111</v>
      </c>
      <c r="B70" s="26" t="s">
        <v>107</v>
      </c>
      <c r="C70" s="13" t="s">
        <v>88</v>
      </c>
      <c r="D70" s="10"/>
      <c r="E70" s="10">
        <v>145600</v>
      </c>
      <c r="F70" s="10">
        <v>77676</v>
      </c>
      <c r="G70" s="10">
        <v>9675</v>
      </c>
      <c r="H70" s="10"/>
      <c r="I70" s="10"/>
      <c r="J70" s="10"/>
      <c r="K70" s="10"/>
      <c r="L70" s="15">
        <f t="shared" si="0"/>
        <v>6.6449175824175821</v>
      </c>
      <c r="M70" s="15">
        <f t="shared" si="1"/>
        <v>12.455584736598176</v>
      </c>
    </row>
    <row r="71" spans="1:13" ht="68.25" hidden="1" customHeight="1" x14ac:dyDescent="0.25">
      <c r="A71" s="16" t="s">
        <v>113</v>
      </c>
      <c r="B71" s="26" t="s">
        <v>108</v>
      </c>
      <c r="C71" s="13" t="s">
        <v>72</v>
      </c>
      <c r="D71" s="10"/>
      <c r="E71" s="10">
        <v>16388667</v>
      </c>
      <c r="F71" s="10">
        <v>850521</v>
      </c>
      <c r="G71" s="10">
        <v>665807.27</v>
      </c>
      <c r="H71" s="10"/>
      <c r="I71" s="10"/>
      <c r="J71" s="10"/>
      <c r="K71" s="10"/>
      <c r="L71" s="15">
        <f t="shared" si="0"/>
        <v>4.0626078374769596</v>
      </c>
      <c r="M71" s="15">
        <f t="shared" si="1"/>
        <v>78.282284623189796</v>
      </c>
    </row>
    <row r="72" spans="1:13" hidden="1" x14ac:dyDescent="0.25">
      <c r="A72" s="16" t="s">
        <v>112</v>
      </c>
      <c r="B72" s="26" t="s">
        <v>109</v>
      </c>
      <c r="C72" s="13" t="s">
        <v>10</v>
      </c>
      <c r="D72" s="10"/>
      <c r="E72" s="10">
        <v>303643</v>
      </c>
      <c r="F72" s="10">
        <v>303643</v>
      </c>
      <c r="G72" s="10">
        <v>80200</v>
      </c>
      <c r="H72" s="10"/>
      <c r="I72" s="10"/>
      <c r="J72" s="10"/>
      <c r="K72" s="10"/>
      <c r="L72" s="15">
        <f t="shared" si="0"/>
        <v>26.412596371396674</v>
      </c>
      <c r="M72" s="15">
        <f t="shared" si="1"/>
        <v>26.412596371396674</v>
      </c>
    </row>
    <row r="73" spans="1:13" ht="47.25" hidden="1" x14ac:dyDescent="0.25">
      <c r="A73" s="16" t="s">
        <v>114</v>
      </c>
      <c r="B73" s="26" t="s">
        <v>110</v>
      </c>
      <c r="C73" s="13" t="s">
        <v>11</v>
      </c>
      <c r="D73" s="10"/>
      <c r="E73" s="10">
        <v>121257</v>
      </c>
      <c r="F73" s="10">
        <v>121257</v>
      </c>
      <c r="G73" s="10">
        <v>121257</v>
      </c>
      <c r="H73" s="10"/>
      <c r="I73" s="10"/>
      <c r="J73" s="10"/>
      <c r="K73" s="10"/>
      <c r="L73" s="15">
        <f t="shared" si="0"/>
        <v>100</v>
      </c>
      <c r="M73" s="15">
        <f t="shared" si="1"/>
        <v>100</v>
      </c>
    </row>
    <row r="74" spans="1:13" s="9" customFormat="1" ht="47.25" hidden="1" customHeight="1" x14ac:dyDescent="0.25">
      <c r="A74" s="7" t="s">
        <v>115</v>
      </c>
      <c r="B74" s="35" t="s">
        <v>116</v>
      </c>
      <c r="C74" s="36"/>
      <c r="D74" s="8"/>
      <c r="E74" s="8">
        <f>SUM(E75:E83)</f>
        <v>33041393</v>
      </c>
      <c r="F74" s="8">
        <f t="shared" ref="F74:G74" si="9">SUM(F75:F83)</f>
        <v>9300285</v>
      </c>
      <c r="G74" s="8">
        <f t="shared" si="9"/>
        <v>5431321.3399999989</v>
      </c>
      <c r="H74" s="8"/>
      <c r="I74" s="8"/>
      <c r="J74" s="8"/>
      <c r="K74" s="8"/>
      <c r="L74" s="14">
        <f t="shared" si="0"/>
        <v>16.437930870529577</v>
      </c>
      <c r="M74" s="14">
        <f t="shared" si="1"/>
        <v>58.399515068624233</v>
      </c>
    </row>
    <row r="75" spans="1:13" ht="23.25" hidden="1" customHeight="1" x14ac:dyDescent="0.25">
      <c r="A75" s="30" t="s">
        <v>119</v>
      </c>
      <c r="B75" s="27" t="s">
        <v>117</v>
      </c>
      <c r="C75" s="13" t="s">
        <v>88</v>
      </c>
      <c r="D75" s="10"/>
      <c r="E75" s="10">
        <v>180308</v>
      </c>
      <c r="F75" s="10">
        <v>180308</v>
      </c>
      <c r="G75" s="10">
        <v>59998.720000000001</v>
      </c>
      <c r="H75" s="10"/>
      <c r="I75" s="10"/>
      <c r="J75" s="10"/>
      <c r="K75" s="10"/>
      <c r="L75" s="15">
        <f t="shared" si="0"/>
        <v>33.275683829891079</v>
      </c>
      <c r="M75" s="15">
        <f t="shared" si="1"/>
        <v>33.275683829891079</v>
      </c>
    </row>
    <row r="76" spans="1:13" ht="25.5" hidden="1" customHeight="1" x14ac:dyDescent="0.25">
      <c r="A76" s="32"/>
      <c r="B76" s="29"/>
      <c r="C76" s="13" t="s">
        <v>9</v>
      </c>
      <c r="D76" s="10"/>
      <c r="E76" s="10">
        <v>9562905</v>
      </c>
      <c r="F76" s="10">
        <v>0</v>
      </c>
      <c r="G76" s="10">
        <v>0</v>
      </c>
      <c r="H76" s="10"/>
      <c r="I76" s="10"/>
      <c r="J76" s="10"/>
      <c r="K76" s="10"/>
      <c r="L76" s="15">
        <f t="shared" si="0"/>
        <v>0</v>
      </c>
      <c r="M76" s="15"/>
    </row>
    <row r="77" spans="1:13" hidden="1" x14ac:dyDescent="0.25">
      <c r="A77" s="30" t="s">
        <v>120</v>
      </c>
      <c r="B77" s="27" t="s">
        <v>118</v>
      </c>
      <c r="C77" s="13" t="s">
        <v>88</v>
      </c>
      <c r="D77" s="10"/>
      <c r="E77" s="10">
        <v>647435</v>
      </c>
      <c r="F77" s="10">
        <v>43814</v>
      </c>
      <c r="G77" s="10">
        <v>16400</v>
      </c>
      <c r="H77" s="10"/>
      <c r="I77" s="10"/>
      <c r="J77" s="10"/>
      <c r="K77" s="10"/>
      <c r="L77" s="15">
        <f t="shared" si="0"/>
        <v>2.533072818120738</v>
      </c>
      <c r="M77" s="15">
        <f t="shared" si="1"/>
        <v>37.430958141233397</v>
      </c>
    </row>
    <row r="78" spans="1:13" hidden="1" x14ac:dyDescent="0.25">
      <c r="A78" s="31"/>
      <c r="B78" s="28"/>
      <c r="C78" s="13" t="s">
        <v>69</v>
      </c>
      <c r="D78" s="10"/>
      <c r="E78" s="10">
        <v>106100</v>
      </c>
      <c r="F78" s="10">
        <v>59466</v>
      </c>
      <c r="G78" s="10">
        <v>48558</v>
      </c>
      <c r="H78" s="10"/>
      <c r="I78" s="10"/>
      <c r="J78" s="10"/>
      <c r="K78" s="10"/>
      <c r="L78" s="15">
        <f t="shared" si="0"/>
        <v>45.76625824693685</v>
      </c>
      <c r="M78" s="15">
        <f t="shared" si="1"/>
        <v>81.656745030773891</v>
      </c>
    </row>
    <row r="79" spans="1:13" hidden="1" x14ac:dyDescent="0.25">
      <c r="A79" s="31"/>
      <c r="B79" s="28"/>
      <c r="C79" s="13" t="s">
        <v>8</v>
      </c>
      <c r="D79" s="10"/>
      <c r="E79" s="10">
        <v>9236430</v>
      </c>
      <c r="F79" s="10">
        <v>6402446</v>
      </c>
      <c r="G79" s="10">
        <v>4135236.05</v>
      </c>
      <c r="H79" s="10"/>
      <c r="I79" s="10"/>
      <c r="J79" s="10"/>
      <c r="K79" s="10"/>
      <c r="L79" s="15">
        <f t="shared" si="0"/>
        <v>44.77093476592146</v>
      </c>
      <c r="M79" s="15">
        <f t="shared" si="1"/>
        <v>64.588378410376279</v>
      </c>
    </row>
    <row r="80" spans="1:13" hidden="1" x14ac:dyDescent="0.25">
      <c r="A80" s="31"/>
      <c r="B80" s="28"/>
      <c r="C80" s="13" t="s">
        <v>10</v>
      </c>
      <c r="D80" s="10"/>
      <c r="E80" s="10">
        <v>10632715</v>
      </c>
      <c r="F80" s="10">
        <v>957837</v>
      </c>
      <c r="G80" s="10">
        <v>430821.64</v>
      </c>
      <c r="H80" s="10"/>
      <c r="I80" s="10"/>
      <c r="J80" s="10"/>
      <c r="K80" s="10"/>
      <c r="L80" s="15">
        <f t="shared" si="0"/>
        <v>4.0518497862493259</v>
      </c>
      <c r="M80" s="15">
        <f t="shared" si="1"/>
        <v>44.978596567056819</v>
      </c>
    </row>
    <row r="81" spans="1:13" hidden="1" x14ac:dyDescent="0.25">
      <c r="A81" s="31"/>
      <c r="B81" s="28"/>
      <c r="C81" s="13" t="s">
        <v>11</v>
      </c>
      <c r="D81" s="10"/>
      <c r="E81" s="10">
        <v>2073200</v>
      </c>
      <c r="F81" s="10">
        <v>1515222</v>
      </c>
      <c r="G81" s="10">
        <v>650446.93000000005</v>
      </c>
      <c r="H81" s="10"/>
      <c r="I81" s="10"/>
      <c r="J81" s="10"/>
      <c r="K81" s="10"/>
      <c r="L81" s="15">
        <f t="shared" si="0"/>
        <v>31.374056048620492</v>
      </c>
      <c r="M81" s="15">
        <f t="shared" si="1"/>
        <v>42.927500392681736</v>
      </c>
    </row>
    <row r="82" spans="1:13" hidden="1" x14ac:dyDescent="0.25">
      <c r="A82" s="31"/>
      <c r="B82" s="28"/>
      <c r="C82" s="13" t="s">
        <v>9</v>
      </c>
      <c r="D82" s="10"/>
      <c r="E82" s="10">
        <v>168700</v>
      </c>
      <c r="F82" s="10">
        <v>52342</v>
      </c>
      <c r="G82" s="10">
        <v>38920</v>
      </c>
      <c r="H82" s="10"/>
      <c r="I82" s="10"/>
      <c r="J82" s="10"/>
      <c r="K82" s="10"/>
      <c r="L82" s="15">
        <f t="shared" si="0"/>
        <v>23.070539419087137</v>
      </c>
      <c r="M82" s="15">
        <f t="shared" si="1"/>
        <v>74.357112834817158</v>
      </c>
    </row>
    <row r="83" spans="1:13" hidden="1" x14ac:dyDescent="0.25">
      <c r="A83" s="32"/>
      <c r="B83" s="29"/>
      <c r="C83" s="13" t="s">
        <v>72</v>
      </c>
      <c r="D83" s="10"/>
      <c r="E83" s="10">
        <v>433600</v>
      </c>
      <c r="F83" s="10">
        <v>88850</v>
      </c>
      <c r="G83" s="10">
        <v>50940</v>
      </c>
      <c r="H83" s="10"/>
      <c r="I83" s="10"/>
      <c r="J83" s="10"/>
      <c r="K83" s="10"/>
      <c r="L83" s="15">
        <f t="shared" ref="L83:L136" si="10">G83/E83*100</f>
        <v>11.748154981549815</v>
      </c>
      <c r="M83" s="15">
        <f t="shared" ref="M83:M136" si="11">G83/F83*100</f>
        <v>57.33258300506472</v>
      </c>
    </row>
    <row r="84" spans="1:13" s="9" customFormat="1" x14ac:dyDescent="0.25">
      <c r="A84" s="7" t="s">
        <v>122</v>
      </c>
      <c r="B84" s="35" t="s">
        <v>121</v>
      </c>
      <c r="C84" s="36"/>
      <c r="D84" s="8"/>
      <c r="E84" s="8">
        <f>SUM(E85:E95)</f>
        <v>495062103</v>
      </c>
      <c r="F84" s="8">
        <f t="shared" ref="F84:G84" si="12">SUM(F85:F95)</f>
        <v>224935990</v>
      </c>
      <c r="G84" s="8">
        <f t="shared" si="12"/>
        <v>150065952.16</v>
      </c>
      <c r="H84" s="8"/>
      <c r="I84" s="8"/>
      <c r="J84" s="8"/>
      <c r="K84" s="8"/>
      <c r="L84" s="14">
        <f t="shared" si="10"/>
        <v>30.312550940704909</v>
      </c>
      <c r="M84" s="14">
        <f t="shared" si="11"/>
        <v>66.714958402165877</v>
      </c>
    </row>
    <row r="85" spans="1:13" ht="31.5" x14ac:dyDescent="0.25">
      <c r="A85" s="16" t="s">
        <v>133</v>
      </c>
      <c r="B85" s="26" t="s">
        <v>123</v>
      </c>
      <c r="C85" s="13" t="s">
        <v>88</v>
      </c>
      <c r="D85" s="10"/>
      <c r="E85" s="10">
        <v>582000</v>
      </c>
      <c r="F85" s="10">
        <v>582000</v>
      </c>
      <c r="G85" s="10">
        <v>0</v>
      </c>
      <c r="H85" s="10"/>
      <c r="I85" s="10"/>
      <c r="J85" s="10"/>
      <c r="K85" s="10"/>
      <c r="L85" s="15">
        <f t="shared" si="10"/>
        <v>0</v>
      </c>
      <c r="M85" s="15">
        <f t="shared" si="11"/>
        <v>0</v>
      </c>
    </row>
    <row r="86" spans="1:13" ht="31.5" x14ac:dyDescent="0.25">
      <c r="A86" s="16" t="s">
        <v>134</v>
      </c>
      <c r="B86" s="26" t="s">
        <v>124</v>
      </c>
      <c r="C86" s="13" t="s">
        <v>88</v>
      </c>
      <c r="D86" s="10"/>
      <c r="E86" s="10">
        <v>9435100</v>
      </c>
      <c r="F86" s="10">
        <v>9435100</v>
      </c>
      <c r="G86" s="10">
        <v>0</v>
      </c>
      <c r="H86" s="10"/>
      <c r="I86" s="10"/>
      <c r="J86" s="10"/>
      <c r="K86" s="10"/>
      <c r="L86" s="15">
        <f t="shared" si="10"/>
        <v>0</v>
      </c>
      <c r="M86" s="15">
        <f t="shared" si="11"/>
        <v>0</v>
      </c>
    </row>
    <row r="87" spans="1:13" ht="31.5" x14ac:dyDescent="0.25">
      <c r="A87" s="16" t="s">
        <v>135</v>
      </c>
      <c r="B87" s="26" t="s">
        <v>31</v>
      </c>
      <c r="C87" s="13" t="s">
        <v>88</v>
      </c>
      <c r="D87" s="10"/>
      <c r="E87" s="10">
        <v>296174482</v>
      </c>
      <c r="F87" s="10">
        <v>136639978</v>
      </c>
      <c r="G87" s="10">
        <v>98226558.790000007</v>
      </c>
      <c r="H87" s="10"/>
      <c r="I87" s="10"/>
      <c r="J87" s="10"/>
      <c r="K87" s="10"/>
      <c r="L87" s="15">
        <f t="shared" si="10"/>
        <v>33.165098534721167</v>
      </c>
      <c r="M87" s="15">
        <f t="shared" si="11"/>
        <v>71.887130126733496</v>
      </c>
    </row>
    <row r="88" spans="1:13" x14ac:dyDescent="0.25">
      <c r="A88" s="16" t="s">
        <v>136</v>
      </c>
      <c r="B88" s="26" t="s">
        <v>125</v>
      </c>
      <c r="C88" s="13" t="s">
        <v>88</v>
      </c>
      <c r="D88" s="10"/>
      <c r="E88" s="10">
        <v>60000</v>
      </c>
      <c r="F88" s="10">
        <v>60000</v>
      </c>
      <c r="G88" s="10">
        <v>50000</v>
      </c>
      <c r="H88" s="10"/>
      <c r="I88" s="10"/>
      <c r="J88" s="10"/>
      <c r="K88" s="10"/>
      <c r="L88" s="15">
        <f t="shared" si="10"/>
        <v>83.333333333333343</v>
      </c>
      <c r="M88" s="15">
        <f t="shared" si="11"/>
        <v>83.333333333333343</v>
      </c>
    </row>
    <row r="89" spans="1:13" ht="32.25" customHeight="1" x14ac:dyDescent="0.25">
      <c r="A89" s="16" t="s">
        <v>137</v>
      </c>
      <c r="B89" s="26" t="s">
        <v>126</v>
      </c>
      <c r="C89" s="13" t="s">
        <v>88</v>
      </c>
      <c r="D89" s="10"/>
      <c r="E89" s="10">
        <v>600000</v>
      </c>
      <c r="F89" s="10">
        <v>0</v>
      </c>
      <c r="G89" s="10">
        <v>0</v>
      </c>
      <c r="H89" s="10"/>
      <c r="I89" s="10"/>
      <c r="J89" s="10"/>
      <c r="K89" s="10"/>
      <c r="L89" s="15">
        <f t="shared" si="10"/>
        <v>0</v>
      </c>
      <c r="M89" s="15"/>
    </row>
    <row r="90" spans="1:13" ht="19.5" customHeight="1" x14ac:dyDescent="0.25">
      <c r="A90" s="16" t="s">
        <v>138</v>
      </c>
      <c r="B90" s="26" t="s">
        <v>127</v>
      </c>
      <c r="C90" s="13" t="s">
        <v>88</v>
      </c>
      <c r="D90" s="10"/>
      <c r="E90" s="10">
        <v>1957511</v>
      </c>
      <c r="F90" s="10">
        <v>936720</v>
      </c>
      <c r="G90" s="10">
        <v>788582.56</v>
      </c>
      <c r="H90" s="10"/>
      <c r="I90" s="10"/>
      <c r="J90" s="10"/>
      <c r="K90" s="10"/>
      <c r="L90" s="15">
        <f t="shared" si="10"/>
        <v>40.284961872500332</v>
      </c>
      <c r="M90" s="15">
        <f t="shared" si="11"/>
        <v>84.185515415492361</v>
      </c>
    </row>
    <row r="91" spans="1:13" x14ac:dyDescent="0.25">
      <c r="A91" s="16" t="s">
        <v>139</v>
      </c>
      <c r="B91" s="26" t="s">
        <v>128</v>
      </c>
      <c r="C91" s="13" t="s">
        <v>88</v>
      </c>
      <c r="D91" s="10"/>
      <c r="E91" s="10">
        <v>124747200</v>
      </c>
      <c r="F91" s="10">
        <v>50183250</v>
      </c>
      <c r="G91" s="10">
        <v>36506041.780000001</v>
      </c>
      <c r="H91" s="10"/>
      <c r="I91" s="10"/>
      <c r="J91" s="10"/>
      <c r="K91" s="10"/>
      <c r="L91" s="15">
        <f t="shared" si="10"/>
        <v>29.264016971924022</v>
      </c>
      <c r="M91" s="15">
        <f t="shared" si="11"/>
        <v>72.745471407292271</v>
      </c>
    </row>
    <row r="92" spans="1:13" ht="33.75" customHeight="1" x14ac:dyDescent="0.25">
      <c r="A92" s="16" t="s">
        <v>140</v>
      </c>
      <c r="B92" s="20" t="s">
        <v>129</v>
      </c>
      <c r="C92" s="13" t="s">
        <v>9</v>
      </c>
      <c r="D92" s="10"/>
      <c r="E92" s="10">
        <v>1150000</v>
      </c>
      <c r="F92" s="10">
        <v>108161</v>
      </c>
      <c r="G92" s="10">
        <v>37032.959999999999</v>
      </c>
      <c r="H92" s="10"/>
      <c r="I92" s="10"/>
      <c r="J92" s="10"/>
      <c r="K92" s="10"/>
      <c r="L92" s="15">
        <f t="shared" si="10"/>
        <v>3.2202573913043477</v>
      </c>
      <c r="M92" s="15">
        <f t="shared" si="11"/>
        <v>34.238736698070468</v>
      </c>
    </row>
    <row r="93" spans="1:13" ht="47.25" x14ac:dyDescent="0.25">
      <c r="A93" s="16" t="s">
        <v>141</v>
      </c>
      <c r="B93" s="20" t="s">
        <v>130</v>
      </c>
      <c r="C93" s="13" t="s">
        <v>88</v>
      </c>
      <c r="D93" s="10"/>
      <c r="E93" s="10">
        <v>44482810</v>
      </c>
      <c r="F93" s="10">
        <v>19664781</v>
      </c>
      <c r="G93" s="10">
        <v>14457736.07</v>
      </c>
      <c r="H93" s="10"/>
      <c r="I93" s="10"/>
      <c r="J93" s="10"/>
      <c r="K93" s="10"/>
      <c r="L93" s="15">
        <f t="shared" si="10"/>
        <v>32.501849748251068</v>
      </c>
      <c r="M93" s="15">
        <f t="shared" si="11"/>
        <v>73.52096150981798</v>
      </c>
    </row>
    <row r="94" spans="1:13" ht="49.5" customHeight="1" x14ac:dyDescent="0.25">
      <c r="A94" s="16" t="s">
        <v>142</v>
      </c>
      <c r="B94" s="26" t="s">
        <v>131</v>
      </c>
      <c r="C94" s="13" t="s">
        <v>88</v>
      </c>
      <c r="D94" s="10"/>
      <c r="E94" s="10">
        <v>5800</v>
      </c>
      <c r="F94" s="10">
        <v>0</v>
      </c>
      <c r="G94" s="10">
        <v>0</v>
      </c>
      <c r="H94" s="10"/>
      <c r="I94" s="10"/>
      <c r="J94" s="10"/>
      <c r="K94" s="10"/>
      <c r="L94" s="15">
        <f t="shared" si="10"/>
        <v>0</v>
      </c>
      <c r="M94" s="15"/>
    </row>
    <row r="95" spans="1:13" ht="47.25" x14ac:dyDescent="0.25">
      <c r="A95" s="16" t="s">
        <v>143</v>
      </c>
      <c r="B95" s="20" t="s">
        <v>132</v>
      </c>
      <c r="C95" s="13" t="s">
        <v>88</v>
      </c>
      <c r="D95" s="10"/>
      <c r="E95" s="10">
        <v>15867200</v>
      </c>
      <c r="F95" s="10">
        <v>7326000</v>
      </c>
      <c r="G95" s="10">
        <v>0</v>
      </c>
      <c r="H95" s="10"/>
      <c r="I95" s="10"/>
      <c r="J95" s="10"/>
      <c r="K95" s="10"/>
      <c r="L95" s="15">
        <f t="shared" si="10"/>
        <v>0</v>
      </c>
      <c r="M95" s="15">
        <f t="shared" si="11"/>
        <v>0</v>
      </c>
    </row>
    <row r="96" spans="1:13" s="9" customFormat="1" hidden="1" x14ac:dyDescent="0.25">
      <c r="A96" s="7" t="s">
        <v>144</v>
      </c>
      <c r="B96" s="35" t="s">
        <v>145</v>
      </c>
      <c r="C96" s="36"/>
      <c r="D96" s="8"/>
      <c r="E96" s="8">
        <f>SUM(E97:E102)</f>
        <v>1190241879</v>
      </c>
      <c r="F96" s="8">
        <f t="shared" ref="F96:G96" si="13">SUM(F97:F102)</f>
        <v>585639755</v>
      </c>
      <c r="G96" s="8">
        <f t="shared" si="13"/>
        <v>281540276.88000005</v>
      </c>
      <c r="H96" s="8"/>
      <c r="I96" s="8"/>
      <c r="J96" s="8"/>
      <c r="K96" s="8"/>
      <c r="L96" s="14">
        <f t="shared" si="10"/>
        <v>23.654038884645903</v>
      </c>
      <c r="M96" s="14">
        <f t="shared" si="11"/>
        <v>48.07396944560228</v>
      </c>
    </row>
    <row r="97" spans="1:13" hidden="1" x14ac:dyDescent="0.25">
      <c r="A97" s="16" t="s">
        <v>151</v>
      </c>
      <c r="B97" s="20" t="s">
        <v>146</v>
      </c>
      <c r="C97" s="13" t="s">
        <v>72</v>
      </c>
      <c r="D97" s="10"/>
      <c r="E97" s="10">
        <v>108204530</v>
      </c>
      <c r="F97" s="10">
        <v>0</v>
      </c>
      <c r="G97" s="10">
        <v>0</v>
      </c>
      <c r="H97" s="10"/>
      <c r="I97" s="10"/>
      <c r="J97" s="10"/>
      <c r="K97" s="10"/>
      <c r="L97" s="15">
        <f t="shared" si="10"/>
        <v>0</v>
      </c>
      <c r="M97" s="15"/>
    </row>
    <row r="98" spans="1:13" ht="31.5" hidden="1" x14ac:dyDescent="0.25">
      <c r="A98" s="16" t="s">
        <v>152</v>
      </c>
      <c r="B98" s="20" t="s">
        <v>147</v>
      </c>
      <c r="C98" s="13" t="s">
        <v>72</v>
      </c>
      <c r="D98" s="10"/>
      <c r="E98" s="10">
        <v>415786800</v>
      </c>
      <c r="F98" s="10">
        <v>171485930</v>
      </c>
      <c r="G98" s="10">
        <v>134178689.22</v>
      </c>
      <c r="H98" s="10"/>
      <c r="I98" s="10"/>
      <c r="J98" s="10"/>
      <c r="K98" s="10"/>
      <c r="L98" s="15">
        <f t="shared" si="10"/>
        <v>32.271031504607649</v>
      </c>
      <c r="M98" s="15">
        <f t="shared" si="11"/>
        <v>78.244722013053774</v>
      </c>
    </row>
    <row r="99" spans="1:13" hidden="1" x14ac:dyDescent="0.25">
      <c r="A99" s="30" t="s">
        <v>153</v>
      </c>
      <c r="B99" s="27" t="s">
        <v>148</v>
      </c>
      <c r="C99" s="13" t="s">
        <v>9</v>
      </c>
      <c r="D99" s="10"/>
      <c r="E99" s="10">
        <v>232956948</v>
      </c>
      <c r="F99" s="10">
        <v>232085541</v>
      </c>
      <c r="G99" s="10">
        <v>23955158.829999998</v>
      </c>
      <c r="H99" s="10"/>
      <c r="I99" s="10"/>
      <c r="J99" s="10"/>
      <c r="K99" s="10"/>
      <c r="L99" s="15">
        <f t="shared" si="10"/>
        <v>10.28308407869423</v>
      </c>
      <c r="M99" s="15">
        <f t="shared" si="11"/>
        <v>10.321693771521941</v>
      </c>
    </row>
    <row r="100" spans="1:13" hidden="1" x14ac:dyDescent="0.25">
      <c r="A100" s="32"/>
      <c r="B100" s="29"/>
      <c r="C100" s="13" t="s">
        <v>72</v>
      </c>
      <c r="D100" s="10"/>
      <c r="E100" s="10">
        <v>72720830</v>
      </c>
      <c r="F100" s="10">
        <v>0</v>
      </c>
      <c r="G100" s="10">
        <v>0</v>
      </c>
      <c r="H100" s="10"/>
      <c r="I100" s="10"/>
      <c r="J100" s="10"/>
      <c r="K100" s="10"/>
      <c r="L100" s="15">
        <f t="shared" si="10"/>
        <v>0</v>
      </c>
      <c r="M100" s="15"/>
    </row>
    <row r="101" spans="1:13" ht="31.5" hidden="1" x14ac:dyDescent="0.25">
      <c r="A101" s="16" t="s">
        <v>154</v>
      </c>
      <c r="B101" s="20" t="s">
        <v>149</v>
      </c>
      <c r="C101" s="13" t="s">
        <v>72</v>
      </c>
      <c r="D101" s="10"/>
      <c r="E101" s="10">
        <v>332412971</v>
      </c>
      <c r="F101" s="10">
        <v>179677809</v>
      </c>
      <c r="G101" s="10">
        <v>123172378.16</v>
      </c>
      <c r="H101" s="10"/>
      <c r="I101" s="10"/>
      <c r="J101" s="10"/>
      <c r="K101" s="10"/>
      <c r="L101" s="15">
        <f t="shared" si="10"/>
        <v>37.054022828730112</v>
      </c>
      <c r="M101" s="15">
        <f t="shared" si="11"/>
        <v>68.551803278055331</v>
      </c>
    </row>
    <row r="102" spans="1:13" ht="31.5" hidden="1" x14ac:dyDescent="0.25">
      <c r="A102" s="16" t="s">
        <v>155</v>
      </c>
      <c r="B102" s="20" t="s">
        <v>150</v>
      </c>
      <c r="C102" s="13" t="s">
        <v>72</v>
      </c>
      <c r="D102" s="10"/>
      <c r="E102" s="10">
        <v>28159800</v>
      </c>
      <c r="F102" s="10">
        <v>2390475</v>
      </c>
      <c r="G102" s="10">
        <v>234050.67</v>
      </c>
      <c r="H102" s="10"/>
      <c r="I102" s="10"/>
      <c r="J102" s="10"/>
      <c r="K102" s="10"/>
      <c r="L102" s="15">
        <f t="shared" si="10"/>
        <v>0.83115174823684823</v>
      </c>
      <c r="M102" s="15">
        <f t="shared" si="11"/>
        <v>9.7909691588491832</v>
      </c>
    </row>
    <row r="103" spans="1:13" s="9" customFormat="1" ht="20.25" hidden="1" customHeight="1" x14ac:dyDescent="0.25">
      <c r="A103" s="7" t="s">
        <v>156</v>
      </c>
      <c r="B103" s="35" t="s">
        <v>157</v>
      </c>
      <c r="C103" s="36"/>
      <c r="D103" s="8"/>
      <c r="E103" s="8">
        <f>E104</f>
        <v>90843408</v>
      </c>
      <c r="F103" s="8">
        <f t="shared" ref="F103:G103" si="14">F104</f>
        <v>38213499</v>
      </c>
      <c r="G103" s="8">
        <f t="shared" si="14"/>
        <v>29952061.420000002</v>
      </c>
      <c r="H103" s="8"/>
      <c r="I103" s="8"/>
      <c r="J103" s="8"/>
      <c r="K103" s="8"/>
      <c r="L103" s="14">
        <f t="shared" si="10"/>
        <v>32.97108956986731</v>
      </c>
      <c r="M103" s="14">
        <f t="shared" si="11"/>
        <v>78.380839765549865</v>
      </c>
    </row>
    <row r="104" spans="1:13" ht="31.5" hidden="1" x14ac:dyDescent="0.25">
      <c r="A104" s="16" t="s">
        <v>159</v>
      </c>
      <c r="B104" s="26" t="s">
        <v>31</v>
      </c>
      <c r="C104" s="13" t="s">
        <v>158</v>
      </c>
      <c r="D104" s="10"/>
      <c r="E104" s="10">
        <v>90843408</v>
      </c>
      <c r="F104" s="10">
        <v>38213499</v>
      </c>
      <c r="G104" s="10">
        <v>29952061.420000002</v>
      </c>
      <c r="H104" s="10"/>
      <c r="I104" s="10"/>
      <c r="J104" s="10"/>
      <c r="K104" s="10"/>
      <c r="L104" s="15">
        <f t="shared" si="10"/>
        <v>32.97108956986731</v>
      </c>
      <c r="M104" s="15">
        <f t="shared" si="11"/>
        <v>78.380839765549865</v>
      </c>
    </row>
    <row r="105" spans="1:13" s="9" customFormat="1" hidden="1" x14ac:dyDescent="0.25">
      <c r="A105" s="7" t="s">
        <v>161</v>
      </c>
      <c r="B105" s="35" t="s">
        <v>160</v>
      </c>
      <c r="C105" s="36"/>
      <c r="D105" s="8"/>
      <c r="E105" s="8">
        <f>SUM(E106:E112)</f>
        <v>170146721</v>
      </c>
      <c r="F105" s="8">
        <f t="shared" ref="F105:G105" si="15">SUM(F106:F112)</f>
        <v>76593663</v>
      </c>
      <c r="G105" s="8">
        <f t="shared" si="15"/>
        <v>49395193.289999999</v>
      </c>
      <c r="H105" s="8">
        <f t="shared" ref="H105:K105" si="16">SUM(H106:H110)</f>
        <v>0</v>
      </c>
      <c r="I105" s="8">
        <f t="shared" si="16"/>
        <v>0</v>
      </c>
      <c r="J105" s="8">
        <f t="shared" si="16"/>
        <v>0</v>
      </c>
      <c r="K105" s="8">
        <f t="shared" si="16"/>
        <v>0</v>
      </c>
      <c r="L105" s="14">
        <f t="shared" si="10"/>
        <v>29.030940472840495</v>
      </c>
      <c r="M105" s="14">
        <f t="shared" si="11"/>
        <v>64.489921692346797</v>
      </c>
    </row>
    <row r="106" spans="1:13" hidden="1" x14ac:dyDescent="0.25">
      <c r="A106" s="30" t="s">
        <v>166</v>
      </c>
      <c r="B106" s="27" t="s">
        <v>162</v>
      </c>
      <c r="C106" s="13" t="s">
        <v>8</v>
      </c>
      <c r="D106" s="10"/>
      <c r="E106" s="10">
        <v>1665000</v>
      </c>
      <c r="F106" s="10">
        <v>911750</v>
      </c>
      <c r="G106" s="10">
        <v>774952.16</v>
      </c>
      <c r="H106" s="10"/>
      <c r="I106" s="10"/>
      <c r="J106" s="10"/>
      <c r="K106" s="10"/>
      <c r="L106" s="15">
        <f t="shared" si="10"/>
        <v>46.543673273273271</v>
      </c>
      <c r="M106" s="15">
        <f t="shared" si="11"/>
        <v>84.996123937482864</v>
      </c>
    </row>
    <row r="107" spans="1:13" hidden="1" x14ac:dyDescent="0.25">
      <c r="A107" s="32"/>
      <c r="B107" s="29"/>
      <c r="C107" s="13" t="s">
        <v>88</v>
      </c>
      <c r="D107" s="10"/>
      <c r="E107" s="10">
        <v>5950000</v>
      </c>
      <c r="F107" s="10">
        <v>5950000</v>
      </c>
      <c r="G107" s="10">
        <v>0</v>
      </c>
      <c r="H107" s="10"/>
      <c r="I107" s="10"/>
      <c r="J107" s="10"/>
      <c r="K107" s="10"/>
      <c r="L107" s="15">
        <f t="shared" si="10"/>
        <v>0</v>
      </c>
      <c r="M107" s="15">
        <f t="shared" si="11"/>
        <v>0</v>
      </c>
    </row>
    <row r="108" spans="1:13" ht="47.25" hidden="1" x14ac:dyDescent="0.25">
      <c r="A108" s="16" t="s">
        <v>167</v>
      </c>
      <c r="B108" s="26" t="s">
        <v>163</v>
      </c>
      <c r="C108" s="13" t="s">
        <v>88</v>
      </c>
      <c r="D108" s="10"/>
      <c r="E108" s="10">
        <v>64780000</v>
      </c>
      <c r="F108" s="10">
        <v>28887650</v>
      </c>
      <c r="G108" s="10">
        <v>22587785.18</v>
      </c>
      <c r="H108" s="10"/>
      <c r="I108" s="10"/>
      <c r="J108" s="10"/>
      <c r="K108" s="10"/>
      <c r="L108" s="15">
        <f t="shared" si="10"/>
        <v>34.868455047854276</v>
      </c>
      <c r="M108" s="15">
        <f t="shared" si="11"/>
        <v>78.191840388539731</v>
      </c>
    </row>
    <row r="109" spans="1:13" ht="31.5" hidden="1" x14ac:dyDescent="0.25">
      <c r="A109" s="16" t="s">
        <v>168</v>
      </c>
      <c r="B109" s="26" t="s">
        <v>164</v>
      </c>
      <c r="C109" s="13" t="s">
        <v>88</v>
      </c>
      <c r="D109" s="10"/>
      <c r="E109" s="10">
        <v>205700</v>
      </c>
      <c r="F109" s="10">
        <v>0</v>
      </c>
      <c r="G109" s="10">
        <v>0</v>
      </c>
      <c r="H109" s="10"/>
      <c r="I109" s="10"/>
      <c r="J109" s="10"/>
      <c r="K109" s="10"/>
      <c r="L109" s="15">
        <f t="shared" si="10"/>
        <v>0</v>
      </c>
      <c r="M109" s="15"/>
    </row>
    <row r="110" spans="1:13" ht="83.25" hidden="1" customHeight="1" x14ac:dyDescent="0.25">
      <c r="A110" s="16" t="s">
        <v>169</v>
      </c>
      <c r="B110" s="26" t="s">
        <v>165</v>
      </c>
      <c r="C110" s="13" t="s">
        <v>88</v>
      </c>
      <c r="D110" s="10"/>
      <c r="E110" s="10">
        <v>85429294</v>
      </c>
      <c r="F110" s="10">
        <v>40104893</v>
      </c>
      <c r="G110" s="10">
        <v>26032455.949999999</v>
      </c>
      <c r="H110" s="10"/>
      <c r="I110" s="10"/>
      <c r="J110" s="10"/>
      <c r="K110" s="10"/>
      <c r="L110" s="15">
        <f t="shared" si="10"/>
        <v>30.472516780953381</v>
      </c>
      <c r="M110" s="15">
        <f t="shared" si="11"/>
        <v>64.910922340573251</v>
      </c>
    </row>
    <row r="111" spans="1:13" hidden="1" x14ac:dyDescent="0.25">
      <c r="A111" s="30" t="s">
        <v>205</v>
      </c>
      <c r="B111" s="37" t="s">
        <v>204</v>
      </c>
      <c r="C111" s="23" t="s">
        <v>11</v>
      </c>
      <c r="D111" s="10"/>
      <c r="E111" s="10">
        <v>739370</v>
      </c>
      <c r="F111" s="10">
        <v>739370</v>
      </c>
      <c r="G111" s="10">
        <v>0</v>
      </c>
      <c r="H111" s="10"/>
      <c r="I111" s="10"/>
      <c r="J111" s="10"/>
      <c r="K111" s="10"/>
      <c r="L111" s="15">
        <f t="shared" si="10"/>
        <v>0</v>
      </c>
      <c r="M111" s="15">
        <f t="shared" si="11"/>
        <v>0</v>
      </c>
    </row>
    <row r="112" spans="1:13" hidden="1" x14ac:dyDescent="0.25">
      <c r="A112" s="32"/>
      <c r="B112" s="37"/>
      <c r="C112" s="23" t="s">
        <v>72</v>
      </c>
      <c r="D112" s="10"/>
      <c r="E112" s="10">
        <v>11377357</v>
      </c>
      <c r="F112" s="10">
        <v>0</v>
      </c>
      <c r="G112" s="10">
        <v>0</v>
      </c>
      <c r="H112" s="10"/>
      <c r="I112" s="10"/>
      <c r="J112" s="10"/>
      <c r="K112" s="10"/>
      <c r="L112" s="15">
        <f t="shared" si="10"/>
        <v>0</v>
      </c>
      <c r="M112" s="15"/>
    </row>
    <row r="113" spans="1:13" s="9" customFormat="1" ht="20.25" hidden="1" customHeight="1" x14ac:dyDescent="0.25">
      <c r="A113" s="7" t="s">
        <v>170</v>
      </c>
      <c r="B113" s="35" t="s">
        <v>171</v>
      </c>
      <c r="C113" s="36"/>
      <c r="D113" s="8"/>
      <c r="E113" s="8">
        <f>SUM(E114:E116)</f>
        <v>99493727</v>
      </c>
      <c r="F113" s="8">
        <f t="shared" ref="F113" si="17">SUM(F114:F116)</f>
        <v>46482805</v>
      </c>
      <c r="G113" s="8">
        <f>SUM(G114:G116)</f>
        <v>32816048.91</v>
      </c>
      <c r="H113" s="8"/>
      <c r="I113" s="8"/>
      <c r="J113" s="8"/>
      <c r="K113" s="8"/>
      <c r="L113" s="14">
        <f t="shared" si="10"/>
        <v>32.983033101172296</v>
      </c>
      <c r="M113" s="14">
        <f t="shared" si="11"/>
        <v>70.598254365243235</v>
      </c>
    </row>
    <row r="114" spans="1:13" ht="31.5" hidden="1" x14ac:dyDescent="0.25">
      <c r="A114" s="16" t="s">
        <v>173</v>
      </c>
      <c r="B114" s="26" t="s">
        <v>31</v>
      </c>
      <c r="C114" s="13" t="s">
        <v>69</v>
      </c>
      <c r="D114" s="10"/>
      <c r="E114" s="10">
        <v>87819799</v>
      </c>
      <c r="F114" s="10">
        <v>40878544</v>
      </c>
      <c r="G114" s="10">
        <v>29407668.98</v>
      </c>
      <c r="H114" s="10"/>
      <c r="I114" s="10"/>
      <c r="J114" s="10"/>
      <c r="K114" s="10"/>
      <c r="L114" s="15">
        <f t="shared" si="10"/>
        <v>33.486377007080151</v>
      </c>
      <c r="M114" s="15">
        <f t="shared" si="11"/>
        <v>71.939130170585329</v>
      </c>
    </row>
    <row r="115" spans="1:13" ht="31.5" hidden="1" x14ac:dyDescent="0.25">
      <c r="A115" s="16" t="s">
        <v>174</v>
      </c>
      <c r="B115" s="26" t="s">
        <v>172</v>
      </c>
      <c r="C115" s="13" t="s">
        <v>69</v>
      </c>
      <c r="D115" s="10"/>
      <c r="E115" s="10">
        <v>9765268</v>
      </c>
      <c r="F115" s="10">
        <v>4313804</v>
      </c>
      <c r="G115" s="10">
        <v>3408379.93</v>
      </c>
      <c r="H115" s="10"/>
      <c r="I115" s="10"/>
      <c r="J115" s="10"/>
      <c r="K115" s="10"/>
      <c r="L115" s="15">
        <f t="shared" si="10"/>
        <v>34.903086428349944</v>
      </c>
      <c r="M115" s="15">
        <f t="shared" si="11"/>
        <v>79.011005831512051</v>
      </c>
    </row>
    <row r="116" spans="1:13" ht="78.75" hidden="1" x14ac:dyDescent="0.25">
      <c r="A116" s="16" t="s">
        <v>175</v>
      </c>
      <c r="B116" s="26" t="s">
        <v>165</v>
      </c>
      <c r="C116" s="13" t="s">
        <v>9</v>
      </c>
      <c r="D116" s="10"/>
      <c r="E116" s="10">
        <v>1908660</v>
      </c>
      <c r="F116" s="10">
        <v>1290457</v>
      </c>
      <c r="G116" s="10">
        <v>0</v>
      </c>
      <c r="H116" s="10"/>
      <c r="I116" s="10"/>
      <c r="J116" s="10"/>
      <c r="K116" s="10"/>
      <c r="L116" s="15">
        <f t="shared" si="10"/>
        <v>0</v>
      </c>
      <c r="M116" s="15">
        <f t="shared" si="11"/>
        <v>0</v>
      </c>
    </row>
    <row r="117" spans="1:13" s="9" customFormat="1" ht="33.75" hidden="1" customHeight="1" x14ac:dyDescent="0.25">
      <c r="A117" s="7" t="s">
        <v>177</v>
      </c>
      <c r="B117" s="35" t="s">
        <v>176</v>
      </c>
      <c r="C117" s="36"/>
      <c r="D117" s="8"/>
      <c r="E117" s="8">
        <f>SUM(E118:E125)</f>
        <v>833400</v>
      </c>
      <c r="F117" s="8">
        <f t="shared" ref="F117:G117" si="18">SUM(F118:F125)</f>
        <v>441700</v>
      </c>
      <c r="G117" s="8">
        <f t="shared" si="18"/>
        <v>441700</v>
      </c>
      <c r="H117" s="8"/>
      <c r="I117" s="8"/>
      <c r="J117" s="8"/>
      <c r="K117" s="8"/>
      <c r="L117" s="14">
        <f t="shared" si="10"/>
        <v>52.999760019198462</v>
      </c>
      <c r="M117" s="14">
        <f t="shared" si="11"/>
        <v>100</v>
      </c>
    </row>
    <row r="118" spans="1:13" ht="33.75" hidden="1" customHeight="1" x14ac:dyDescent="0.25">
      <c r="A118" s="16" t="s">
        <v>186</v>
      </c>
      <c r="B118" s="26" t="s">
        <v>178</v>
      </c>
      <c r="C118" s="13" t="s">
        <v>88</v>
      </c>
      <c r="D118" s="10"/>
      <c r="E118" s="10">
        <v>66467</v>
      </c>
      <c r="F118" s="10">
        <v>66467</v>
      </c>
      <c r="G118" s="10">
        <v>66467</v>
      </c>
      <c r="H118" s="10"/>
      <c r="I118" s="10"/>
      <c r="J118" s="10"/>
      <c r="K118" s="10"/>
      <c r="L118" s="15">
        <f t="shared" si="10"/>
        <v>100</v>
      </c>
      <c r="M118" s="15">
        <f t="shared" si="11"/>
        <v>100</v>
      </c>
    </row>
    <row r="119" spans="1:13" hidden="1" x14ac:dyDescent="0.25">
      <c r="A119" s="16" t="s">
        <v>187</v>
      </c>
      <c r="B119" s="26" t="s">
        <v>179</v>
      </c>
      <c r="C119" s="13" t="s">
        <v>10</v>
      </c>
      <c r="D119" s="10"/>
      <c r="E119" s="10">
        <v>87000</v>
      </c>
      <c r="F119" s="10">
        <v>0</v>
      </c>
      <c r="G119" s="10">
        <v>0</v>
      </c>
      <c r="H119" s="10"/>
      <c r="I119" s="10"/>
      <c r="J119" s="10"/>
      <c r="K119" s="10"/>
      <c r="L119" s="15">
        <f t="shared" si="10"/>
        <v>0</v>
      </c>
      <c r="M119" s="15"/>
    </row>
    <row r="120" spans="1:13" ht="78.75" hidden="1" x14ac:dyDescent="0.25">
      <c r="A120" s="16" t="s">
        <v>188</v>
      </c>
      <c r="B120" s="26" t="s">
        <v>180</v>
      </c>
      <c r="C120" s="13" t="s">
        <v>10</v>
      </c>
      <c r="D120" s="10"/>
      <c r="E120" s="10">
        <v>40000</v>
      </c>
      <c r="F120" s="10">
        <v>40000</v>
      </c>
      <c r="G120" s="10">
        <v>40000</v>
      </c>
      <c r="H120" s="10"/>
      <c r="I120" s="10"/>
      <c r="J120" s="10"/>
      <c r="K120" s="10"/>
      <c r="L120" s="15">
        <f t="shared" si="10"/>
        <v>100</v>
      </c>
      <c r="M120" s="15">
        <f t="shared" si="11"/>
        <v>100</v>
      </c>
    </row>
    <row r="121" spans="1:13" ht="31.5" hidden="1" x14ac:dyDescent="0.25">
      <c r="A121" s="16" t="s">
        <v>189</v>
      </c>
      <c r="B121" s="26" t="s">
        <v>181</v>
      </c>
      <c r="C121" s="13" t="s">
        <v>88</v>
      </c>
      <c r="D121" s="10"/>
      <c r="E121" s="10">
        <v>149000</v>
      </c>
      <c r="F121" s="10">
        <v>149000</v>
      </c>
      <c r="G121" s="10">
        <v>149000</v>
      </c>
      <c r="H121" s="10"/>
      <c r="I121" s="10"/>
      <c r="J121" s="10"/>
      <c r="K121" s="10"/>
      <c r="L121" s="15">
        <f t="shared" si="10"/>
        <v>100</v>
      </c>
      <c r="M121" s="15">
        <f t="shared" si="11"/>
        <v>100</v>
      </c>
    </row>
    <row r="122" spans="1:13" ht="78.75" hidden="1" x14ac:dyDescent="0.25">
      <c r="A122" s="16" t="s">
        <v>190</v>
      </c>
      <c r="B122" s="20" t="s">
        <v>182</v>
      </c>
      <c r="C122" s="13" t="s">
        <v>88</v>
      </c>
      <c r="D122" s="10"/>
      <c r="E122" s="10">
        <v>109000</v>
      </c>
      <c r="F122" s="10">
        <v>39000</v>
      </c>
      <c r="G122" s="10">
        <v>39000</v>
      </c>
      <c r="H122" s="10"/>
      <c r="I122" s="10"/>
      <c r="J122" s="10"/>
      <c r="K122" s="10"/>
      <c r="L122" s="15">
        <f t="shared" si="10"/>
        <v>35.779816513761467</v>
      </c>
      <c r="M122" s="15">
        <f t="shared" si="11"/>
        <v>100</v>
      </c>
    </row>
    <row r="123" spans="1:13" ht="94.5" hidden="1" x14ac:dyDescent="0.25">
      <c r="A123" s="16" t="s">
        <v>191</v>
      </c>
      <c r="B123" s="20" t="s">
        <v>183</v>
      </c>
      <c r="C123" s="13" t="s">
        <v>8</v>
      </c>
      <c r="D123" s="10"/>
      <c r="E123" s="10">
        <v>234500</v>
      </c>
      <c r="F123" s="10">
        <v>100000</v>
      </c>
      <c r="G123" s="10">
        <v>100000</v>
      </c>
      <c r="H123" s="10"/>
      <c r="I123" s="10"/>
      <c r="J123" s="10"/>
      <c r="K123" s="10"/>
      <c r="L123" s="15">
        <f t="shared" si="10"/>
        <v>42.643923240938165</v>
      </c>
      <c r="M123" s="15">
        <f t="shared" si="11"/>
        <v>100</v>
      </c>
    </row>
    <row r="124" spans="1:13" ht="78.75" hidden="1" x14ac:dyDescent="0.25">
      <c r="A124" s="16" t="s">
        <v>192</v>
      </c>
      <c r="B124" s="26" t="s">
        <v>184</v>
      </c>
      <c r="C124" s="13" t="s">
        <v>88</v>
      </c>
      <c r="D124" s="10"/>
      <c r="E124" s="10">
        <v>97233</v>
      </c>
      <c r="F124" s="10">
        <v>47233</v>
      </c>
      <c r="G124" s="10">
        <v>47233</v>
      </c>
      <c r="H124" s="10"/>
      <c r="I124" s="10"/>
      <c r="J124" s="10"/>
      <c r="K124" s="10"/>
      <c r="L124" s="15">
        <f t="shared" si="10"/>
        <v>48.577129163966966</v>
      </c>
      <c r="M124" s="15">
        <f t="shared" si="11"/>
        <v>100</v>
      </c>
    </row>
    <row r="125" spans="1:13" ht="63" hidden="1" x14ac:dyDescent="0.25">
      <c r="A125" s="16" t="s">
        <v>193</v>
      </c>
      <c r="B125" s="20" t="s">
        <v>185</v>
      </c>
      <c r="C125" s="13" t="s">
        <v>8</v>
      </c>
      <c r="D125" s="10"/>
      <c r="E125" s="10">
        <v>50200</v>
      </c>
      <c r="F125" s="10">
        <v>0</v>
      </c>
      <c r="G125" s="10">
        <v>0</v>
      </c>
      <c r="H125" s="10"/>
      <c r="I125" s="10"/>
      <c r="J125" s="10"/>
      <c r="K125" s="10"/>
      <c r="L125" s="15">
        <f t="shared" si="10"/>
        <v>0</v>
      </c>
      <c r="M125" s="15"/>
    </row>
    <row r="126" spans="1:13" s="9" customFormat="1" hidden="1" x14ac:dyDescent="0.25">
      <c r="A126" s="7" t="s">
        <v>194</v>
      </c>
      <c r="B126" s="35" t="s">
        <v>195</v>
      </c>
      <c r="C126" s="36"/>
      <c r="D126" s="8"/>
      <c r="E126" s="8">
        <f>SUM(E127:E132)</f>
        <v>18446747</v>
      </c>
      <c r="F126" s="8">
        <f t="shared" ref="F126:G126" si="19">SUM(F127:F132)</f>
        <v>3082159</v>
      </c>
      <c r="G126" s="8">
        <f t="shared" si="19"/>
        <v>1909995.03</v>
      </c>
      <c r="H126" s="8"/>
      <c r="I126" s="8"/>
      <c r="J126" s="8"/>
      <c r="K126" s="8"/>
      <c r="L126" s="14">
        <f t="shared" si="10"/>
        <v>10.354102162294524</v>
      </c>
      <c r="M126" s="14">
        <f t="shared" si="11"/>
        <v>61.969386718855191</v>
      </c>
    </row>
    <row r="127" spans="1:13" hidden="1" x14ac:dyDescent="0.25">
      <c r="A127" s="30" t="s">
        <v>198</v>
      </c>
      <c r="B127" s="27" t="s">
        <v>196</v>
      </c>
      <c r="C127" s="13" t="s">
        <v>8</v>
      </c>
      <c r="D127" s="10"/>
      <c r="E127" s="10">
        <v>20000</v>
      </c>
      <c r="F127" s="10">
        <v>20000</v>
      </c>
      <c r="G127" s="10">
        <v>20000</v>
      </c>
      <c r="H127" s="10"/>
      <c r="I127" s="10"/>
      <c r="J127" s="10"/>
      <c r="K127" s="10"/>
      <c r="L127" s="15">
        <f t="shared" si="10"/>
        <v>100</v>
      </c>
      <c r="M127" s="15">
        <f t="shared" si="11"/>
        <v>100</v>
      </c>
    </row>
    <row r="128" spans="1:13" hidden="1" x14ac:dyDescent="0.25">
      <c r="A128" s="31"/>
      <c r="B128" s="28"/>
      <c r="C128" s="13" t="s">
        <v>10</v>
      </c>
      <c r="D128" s="10"/>
      <c r="E128" s="10">
        <v>74500</v>
      </c>
      <c r="F128" s="10">
        <v>27232</v>
      </c>
      <c r="G128" s="10">
        <v>15798.99</v>
      </c>
      <c r="H128" s="10"/>
      <c r="I128" s="10"/>
      <c r="J128" s="10"/>
      <c r="K128" s="10"/>
      <c r="L128" s="15">
        <f t="shared" si="10"/>
        <v>21.206697986577179</v>
      </c>
      <c r="M128" s="15">
        <f t="shared" si="11"/>
        <v>58.016267626321969</v>
      </c>
    </row>
    <row r="129" spans="1:13" ht="20.25" hidden="1" customHeight="1" x14ac:dyDescent="0.25">
      <c r="A129" s="32"/>
      <c r="B129" s="29"/>
      <c r="C129" s="13" t="s">
        <v>11</v>
      </c>
      <c r="D129" s="10"/>
      <c r="E129" s="10">
        <v>10000</v>
      </c>
      <c r="F129" s="10">
        <v>10000</v>
      </c>
      <c r="G129" s="10">
        <v>0</v>
      </c>
      <c r="H129" s="10"/>
      <c r="I129" s="10"/>
      <c r="J129" s="10"/>
      <c r="K129" s="10"/>
      <c r="L129" s="15">
        <f t="shared" si="10"/>
        <v>0</v>
      </c>
      <c r="M129" s="15">
        <f t="shared" si="11"/>
        <v>0</v>
      </c>
    </row>
    <row r="130" spans="1:13" hidden="1" x14ac:dyDescent="0.25">
      <c r="A130" s="30" t="s">
        <v>199</v>
      </c>
      <c r="B130" s="27" t="s">
        <v>197</v>
      </c>
      <c r="C130" s="13" t="s">
        <v>8</v>
      </c>
      <c r="D130" s="10"/>
      <c r="E130" s="10">
        <v>534800</v>
      </c>
      <c r="F130" s="10">
        <v>487800</v>
      </c>
      <c r="G130" s="10">
        <v>480000</v>
      </c>
      <c r="H130" s="10"/>
      <c r="I130" s="10"/>
      <c r="J130" s="10"/>
      <c r="K130" s="10"/>
      <c r="L130" s="15">
        <f t="shared" si="10"/>
        <v>89.753178758414364</v>
      </c>
      <c r="M130" s="15">
        <f t="shared" si="11"/>
        <v>98.400984009840101</v>
      </c>
    </row>
    <row r="131" spans="1:13" hidden="1" x14ac:dyDescent="0.25">
      <c r="A131" s="31"/>
      <c r="B131" s="28"/>
      <c r="C131" s="13" t="s">
        <v>10</v>
      </c>
      <c r="D131" s="10"/>
      <c r="E131" s="10">
        <v>16701299</v>
      </c>
      <c r="F131" s="10">
        <v>1430979</v>
      </c>
      <c r="G131" s="10">
        <v>335931</v>
      </c>
      <c r="H131" s="10"/>
      <c r="I131" s="10"/>
      <c r="J131" s="10"/>
      <c r="K131" s="10"/>
      <c r="L131" s="15">
        <f t="shared" si="10"/>
        <v>2.0114064181474745</v>
      </c>
      <c r="M131" s="15">
        <f t="shared" si="11"/>
        <v>23.475606560263987</v>
      </c>
    </row>
    <row r="132" spans="1:13" hidden="1" x14ac:dyDescent="0.25">
      <c r="A132" s="32"/>
      <c r="B132" s="29"/>
      <c r="C132" s="13" t="s">
        <v>11</v>
      </c>
      <c r="D132" s="10"/>
      <c r="E132" s="10">
        <v>1106148</v>
      </c>
      <c r="F132" s="10">
        <v>1106148</v>
      </c>
      <c r="G132" s="10">
        <v>1058265.04</v>
      </c>
      <c r="H132" s="10"/>
      <c r="I132" s="10"/>
      <c r="J132" s="10"/>
      <c r="K132" s="10"/>
      <c r="L132" s="15">
        <f t="shared" si="10"/>
        <v>95.671197705912775</v>
      </c>
      <c r="M132" s="15">
        <f t="shared" si="11"/>
        <v>95.671197705912775</v>
      </c>
    </row>
    <row r="133" spans="1:13" s="9" customFormat="1" hidden="1" x14ac:dyDescent="0.25">
      <c r="A133" s="24" t="s">
        <v>210</v>
      </c>
      <c r="B133" s="35" t="s">
        <v>211</v>
      </c>
      <c r="C133" s="36"/>
      <c r="D133" s="8"/>
      <c r="E133" s="8">
        <f>SUM(E134:E135)</f>
        <v>11628279</v>
      </c>
      <c r="F133" s="8">
        <f t="shared" ref="F133:G133" si="20">SUM(F134:F135)</f>
        <v>3858831</v>
      </c>
      <c r="G133" s="8">
        <f t="shared" si="20"/>
        <v>542825.46</v>
      </c>
      <c r="H133" s="8"/>
      <c r="I133" s="8"/>
      <c r="J133" s="8"/>
      <c r="K133" s="8"/>
      <c r="L133" s="15">
        <f t="shared" si="10"/>
        <v>4.6681496032215941</v>
      </c>
      <c r="M133" s="15">
        <f t="shared" si="11"/>
        <v>14.067095967664816</v>
      </c>
    </row>
    <row r="134" spans="1:13" ht="63" hidden="1" x14ac:dyDescent="0.25">
      <c r="A134" s="22" t="s">
        <v>213</v>
      </c>
      <c r="B134" s="25" t="s">
        <v>212</v>
      </c>
      <c r="C134" s="13" t="s">
        <v>69</v>
      </c>
      <c r="D134" s="10"/>
      <c r="E134" s="10">
        <v>3915597</v>
      </c>
      <c r="F134" s="10">
        <v>562387</v>
      </c>
      <c r="G134" s="10">
        <v>97000</v>
      </c>
      <c r="H134" s="10"/>
      <c r="I134" s="10"/>
      <c r="J134" s="10"/>
      <c r="K134" s="10"/>
      <c r="L134" s="15">
        <f t="shared" si="10"/>
        <v>2.4772723035593294</v>
      </c>
      <c r="M134" s="15">
        <f t="shared" si="11"/>
        <v>17.247909357790988</v>
      </c>
    </row>
    <row r="135" spans="1:13" ht="47.25" hidden="1" x14ac:dyDescent="0.25">
      <c r="A135" s="22" t="s">
        <v>214</v>
      </c>
      <c r="B135" s="25" t="s">
        <v>215</v>
      </c>
      <c r="C135" s="13" t="s">
        <v>72</v>
      </c>
      <c r="D135" s="10"/>
      <c r="E135" s="10">
        <v>7712682</v>
      </c>
      <c r="F135" s="10">
        <v>3296444</v>
      </c>
      <c r="G135" s="10">
        <v>445825.46</v>
      </c>
      <c r="H135" s="10"/>
      <c r="I135" s="10"/>
      <c r="J135" s="10"/>
      <c r="K135" s="10"/>
      <c r="L135" s="15">
        <f t="shared" si="10"/>
        <v>5.7804206111440877</v>
      </c>
      <c r="M135" s="15">
        <f t="shared" si="11"/>
        <v>13.524436028641773</v>
      </c>
    </row>
    <row r="136" spans="1:13" s="9" customFormat="1" ht="19.899999999999999" hidden="1" customHeight="1" collapsed="1" x14ac:dyDescent="0.25">
      <c r="A136" s="33" t="s">
        <v>0</v>
      </c>
      <c r="B136" s="33"/>
      <c r="C136" s="33"/>
      <c r="D136" s="12" t="e">
        <f>D6+D28+D31+D44+D61+D86+D110+D120+D132+#REF!+#REF!+#REF!+#REF!+#REF!+#REF!</f>
        <v>#REF!</v>
      </c>
      <c r="E136" s="12">
        <f>E126+E117+E113+E105+E103+E96+E84+E74+E69+E46+E35+E27+E18+E6+E133</f>
        <v>14068088429.389999</v>
      </c>
      <c r="F136" s="12">
        <f t="shared" ref="F136:G136" si="21">F126+F117+F113+F105+F103+F96+F84+F74+F69+F46+F35+F27+F18+F6+F133</f>
        <v>6486911420.2399998</v>
      </c>
      <c r="G136" s="12">
        <f t="shared" si="21"/>
        <v>4051896477.3199997</v>
      </c>
      <c r="H136" s="12" t="e">
        <f t="shared" ref="H136" si="22">D136-G136</f>
        <v>#REF!</v>
      </c>
      <c r="I136" s="12">
        <f t="shared" ref="I136" si="23">E136-G136</f>
        <v>10016191952.07</v>
      </c>
      <c r="J136" s="12">
        <f t="shared" ref="J136" si="24">F136-G136</f>
        <v>2435014942.9200001</v>
      </c>
      <c r="K136" s="12" t="e">
        <f t="shared" ref="K136" si="25">G136/D136*100</f>
        <v>#REF!</v>
      </c>
      <c r="L136" s="14">
        <f t="shared" si="10"/>
        <v>28.80204014679834</v>
      </c>
      <c r="M136" s="14">
        <f t="shared" si="11"/>
        <v>62.462645392036045</v>
      </c>
    </row>
  </sheetData>
  <mergeCells count="39">
    <mergeCell ref="B133:C133"/>
    <mergeCell ref="B56:B60"/>
    <mergeCell ref="A56:A60"/>
    <mergeCell ref="A75:A76"/>
    <mergeCell ref="B75:B76"/>
    <mergeCell ref="A111:A112"/>
    <mergeCell ref="B111:B112"/>
    <mergeCell ref="B69:C69"/>
    <mergeCell ref="B74:C74"/>
    <mergeCell ref="B77:B83"/>
    <mergeCell ref="A77:A83"/>
    <mergeCell ref="B130:B132"/>
    <mergeCell ref="A130:A132"/>
    <mergeCell ref="A99:A100"/>
    <mergeCell ref="A106:A107"/>
    <mergeCell ref="B126:C126"/>
    <mergeCell ref="A136:C136"/>
    <mergeCell ref="B2:M2"/>
    <mergeCell ref="B6:C6"/>
    <mergeCell ref="B18:C18"/>
    <mergeCell ref="B27:C27"/>
    <mergeCell ref="B35:C35"/>
    <mergeCell ref="B46:C46"/>
    <mergeCell ref="B62:B63"/>
    <mergeCell ref="B84:C84"/>
    <mergeCell ref="B96:C96"/>
    <mergeCell ref="B99:B100"/>
    <mergeCell ref="B103:C103"/>
    <mergeCell ref="B105:C105"/>
    <mergeCell ref="B106:B107"/>
    <mergeCell ref="B113:C113"/>
    <mergeCell ref="B117:C117"/>
    <mergeCell ref="B127:B129"/>
    <mergeCell ref="A127:A129"/>
    <mergeCell ref="A47:A48"/>
    <mergeCell ref="B47:B48"/>
    <mergeCell ref="B54:B55"/>
    <mergeCell ref="A54:A55"/>
    <mergeCell ref="A62:A63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Людмила Владимировна Омельчак</cp:lastModifiedBy>
  <cp:lastPrinted>2023-04-13T09:23:50Z</cp:lastPrinted>
  <dcterms:created xsi:type="dcterms:W3CDTF">2018-04-12T12:44:43Z</dcterms:created>
  <dcterms:modified xsi:type="dcterms:W3CDTF">2024-06-06T03:37:42Z</dcterms:modified>
</cp:coreProperties>
</file>