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3 исполнение бюджета\Отчет за 4 квартал 2023 г\на Думу\"/>
    </mc:Choice>
  </mc:AlternateContent>
  <bookViews>
    <workbookView xWindow="0" yWindow="0" windowWidth="28800" windowHeight="12435"/>
  </bookViews>
  <sheets>
    <sheet name="ДЧБ" sheetId="1" r:id="rId1"/>
  </sheets>
  <definedNames>
    <definedName name="LAST_CELL" localSheetId="0">ДЧБ!#REF!</definedName>
    <definedName name="_xlnm.Print_Titles" localSheetId="0">ДЧБ!$5:$5</definedName>
  </definedNames>
  <calcPr calcId="152511"/>
</workbook>
</file>

<file path=xl/calcChain.xml><?xml version="1.0" encoding="utf-8"?>
<calcChain xmlns="http://schemas.openxmlformats.org/spreadsheetml/2006/main">
  <c r="G20" i="1" l="1"/>
  <c r="G35" i="1" l="1"/>
  <c r="F26" i="1" l="1"/>
  <c r="F25" i="1"/>
  <c r="F23" i="1"/>
  <c r="F22" i="1"/>
  <c r="G16" i="1"/>
  <c r="G17" i="1"/>
  <c r="F16" i="1"/>
  <c r="F17" i="1"/>
  <c r="F11" i="1"/>
  <c r="D10" i="1" l="1"/>
  <c r="C10" i="1"/>
  <c r="E10" i="1"/>
  <c r="F10" i="1" l="1"/>
  <c r="G37" i="1"/>
  <c r="G34" i="1" l="1"/>
  <c r="F31" i="1" l="1"/>
  <c r="G36" i="1"/>
  <c r="G27" i="1"/>
  <c r="F13" i="1" l="1"/>
  <c r="G33" i="1" l="1"/>
  <c r="F33" i="1"/>
  <c r="D29" i="1" l="1"/>
  <c r="D28" i="1" s="1"/>
  <c r="D15" i="1"/>
  <c r="D7" i="1" s="1"/>
  <c r="E15" i="1"/>
  <c r="E7" i="1" s="1"/>
  <c r="F30" i="1"/>
  <c r="C15" i="1"/>
  <c r="F14" i="1"/>
  <c r="G13" i="1"/>
  <c r="G14" i="1"/>
  <c r="F15" i="1" l="1"/>
  <c r="G15" i="1"/>
  <c r="G32" i="1"/>
  <c r="F32" i="1"/>
  <c r="G24" i="1"/>
  <c r="F24" i="1"/>
  <c r="G25" i="1"/>
  <c r="G26" i="1"/>
  <c r="G31" i="1"/>
  <c r="C29" i="1"/>
  <c r="C28" i="1" s="1"/>
  <c r="G18" i="1"/>
  <c r="D21" i="1"/>
  <c r="G22" i="1"/>
  <c r="G19" i="1"/>
  <c r="G11" i="1"/>
  <c r="G10" i="1"/>
  <c r="G30" i="1"/>
  <c r="E29" i="1"/>
  <c r="E28" i="1" s="1"/>
  <c r="G23" i="1"/>
  <c r="E21" i="1"/>
  <c r="F19" i="1"/>
  <c r="F18" i="1"/>
  <c r="F8" i="1"/>
  <c r="G8" i="1"/>
  <c r="E6" i="1" l="1"/>
  <c r="G9" i="1"/>
  <c r="F9" i="1"/>
  <c r="D6" i="1"/>
  <c r="D38" i="1" s="1"/>
  <c r="C21" i="1"/>
  <c r="F21" i="1" s="1"/>
  <c r="F29" i="1"/>
  <c r="G21" i="1"/>
  <c r="F28" i="1"/>
  <c r="G29" i="1"/>
  <c r="C7" i="1"/>
  <c r="G7" i="1" l="1"/>
  <c r="G28" i="1"/>
  <c r="G6" i="1"/>
  <c r="E38" i="1"/>
  <c r="F7" i="1"/>
  <c r="C6" i="1"/>
  <c r="C38" i="1" s="1"/>
  <c r="F38" i="1" l="1"/>
  <c r="G38" i="1"/>
  <c r="F6" i="1"/>
</calcChain>
</file>

<file path=xl/sharedStrings.xml><?xml version="1.0" encoding="utf-8"?>
<sst xmlns="http://schemas.openxmlformats.org/spreadsheetml/2006/main" count="104" uniqueCount="96">
  <si>
    <t>НАЛОГОВЫЕ И НЕНАЛОГОВЫЕ ДОХОДЫ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</si>
  <si>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</si>
  <si>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</si>
  <si>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</si>
  <si>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</si>
  <si>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Земельный налог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</si>
  <si>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</si>
  <si>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</si>
  <si>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</si>
  <si>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</si>
  <si>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</si>
  <si>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</si>
  <si>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Код бюджетной классификации</t>
  </si>
  <si>
    <t xml:space="preserve">Наименование </t>
  </si>
  <si>
    <t>НАЛОГОВЫЕ ДОХОДЫ</t>
  </si>
  <si>
    <t>000 1 00 00000 00 0000 000</t>
  </si>
  <si>
    <t>000 1 01 02000 01 0000 110</t>
  </si>
  <si>
    <t>Налоги на совокупный доход</t>
  </si>
  <si>
    <t>000 1 05 00000 00 0000 000</t>
  </si>
  <si>
    <t>000 1 05 01000 00 0000 110</t>
  </si>
  <si>
    <t>Налоги на имущество</t>
  </si>
  <si>
    <t>000 1 06 00000 00 0000 000</t>
  </si>
  <si>
    <t>000 1 06 06000 00 0000 110</t>
  </si>
  <si>
    <t>Государственная пошлина</t>
  </si>
  <si>
    <t>000 1 08 00000 00 0000 000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</si>
  <si>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</si>
  <si>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</si>
  <si>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</si>
  <si>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</si>
  <si>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000 1 12 00000 00 0000 000</t>
  </si>
  <si>
    <t>000 1 13 00000 00 0000 000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</si>
  <si>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</si>
  <si>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</si>
  <si>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</si>
  <si>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Штрафы, санкции, возмещение ущерба</t>
  </si>
  <si>
    <t>000 1 16 00000 00 0000 000</t>
  </si>
  <si>
    <t>000 1 17 00000 00 0000 000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</si>
  <si>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</si>
  <si>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</si>
  <si>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</si>
  <si>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ИТОГО ДОХОДОВ</t>
  </si>
  <si>
    <t>Транспортный налог</t>
  </si>
  <si>
    <t>000 1 06 04000 02 0000 110</t>
  </si>
  <si>
    <t>000 2 02 10000 00 0000 150</t>
  </si>
  <si>
    <t>000 2 02 20000 00 0000 150</t>
  </si>
  <si>
    <t>000 2 02 30000 00 0000 150</t>
  </si>
  <si>
    <t>000 2 02 40000 00 0000 150</t>
  </si>
  <si>
    <t>Причины отклонений фактического поступления от первоначально утверждённых плановых назначений (менее чем 95% и более чем 105% к плану года)</t>
  </si>
  <si>
    <t>Причины отклонения фактического поступления от уточненых плановых назначений (менее чем 95% и более чем 105% к плану года)</t>
  </si>
  <si>
    <t>% исполнения к первоначально утвержденному плану</t>
  </si>
  <si>
    <t>% исполнения к уточненному плану года</t>
  </si>
  <si>
    <t>182 1 05 02000 02 0000 110</t>
  </si>
  <si>
    <t>182 1 05 03000 01 0000 110</t>
  </si>
  <si>
    <t>182 1 05 04000 02 0000 110</t>
  </si>
  <si>
    <t>Налог, взимаемый в связи с применением патентной системы налогообложения</t>
  </si>
  <si>
    <t>000 1 06 01000 00 0000 110</t>
  </si>
  <si>
    <t>Налог на имущество физических лиц</t>
  </si>
  <si>
    <t>000 2 04 0000 00 0000 000</t>
  </si>
  <si>
    <t xml:space="preserve">Прочие безвозмездные поступления от негосударственных организаций </t>
  </si>
  <si>
    <t>000 2 07 00000 00 0000 000</t>
  </si>
  <si>
    <t xml:space="preserve">Прочие безвозмездные поступления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</si>
  <si>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</si>
  <si>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</si>
  <si>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</si>
  <si>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</si>
  <si>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Перевыполнение плановых назначений связано с проведением мероприятий по снижению задолженности (возврат дебиторской задолженности прошлых лет).</t>
  </si>
  <si>
    <t>Отклонение обусловлено, в основном, фактическим возвратом в бюджет города организациями остатков субсидий прошлых лет.</t>
  </si>
  <si>
    <t>Отклонение обусловлено необходимостью уточнения плановых назначений на основании уведомлений Департамента финансов ХМАО-Югры.</t>
  </si>
  <si>
    <t>Перевыполнение плановых назначений обусловлено заключением новых договоров купли-продажи и мены, по некоторым из них была произведена оплата в полном объеме. Продажа земельных участков, по заявлению арендаторов на выкуп земельных участков.</t>
  </si>
  <si>
    <t>в рублях</t>
  </si>
  <si>
    <t>Перевыполнение плановых назначений связано с своевременной оплатой акцизов по подакцизным товарам (продукции).</t>
  </si>
  <si>
    <t>Приложение 2 к пояснительной записке</t>
  </si>
  <si>
    <t>000 1 03 02000 01 0000 110</t>
  </si>
  <si>
    <t>Акцизы по подакцизным товарам (продукции), производимым на территории Российской Федерации</t>
  </si>
  <si>
    <t>Перевыполнение плановых назначений по налогу на доходы физических связано с выплатой премией по итогам года на предприятиях города.</t>
  </si>
  <si>
    <t>Отклонение обусловлено, уточнением плановых показателей по платежам инициативного бюджетирования.</t>
  </si>
  <si>
    <t>Перевыполнение плановых назначений обусловлено поступлением дебиторской задолженности прошлых лет и дополнительными заключенными договорами аренды. Поступление платежей по исполнительным листам по договорам аренды муниципального имущества.</t>
  </si>
  <si>
    <t>Сведения о фактических поступлениях доходов по видам доходов города Нефтеюганска в сравнении с первоначально утвержденными (установленными) решением о бюджете значениями и с уточненными значениями с учетом внесенных изменений за 2023 год</t>
  </si>
  <si>
    <t>Первоначальный  утвержденный план                            на 2023 год (Решение Думы города от 21.12.2022 № 265-VII)</t>
  </si>
  <si>
    <t>Исполнение                за 2023 год</t>
  </si>
  <si>
    <t>Уточненный план на 2023 год  (Решение Думы города от 25.12.2023 № 476-VII)</t>
  </si>
  <si>
    <t>000 1 09 00000 00 0000 000</t>
  </si>
  <si>
    <t>Задолженность и перерасчеты по отмененным налогам, сборам и иным обязательным платежам</t>
  </si>
  <si>
    <t>Перевыполнение плановых назначений связано с уплатой физическими лицами задолженности за предыдущие налоговые периоды.</t>
  </si>
  <si>
    <t>Уменьшение плановых назначений связано с представлением связано с представлением уведомлений об уменьшении суммы налога, уплачиваемого в связи с применением патентной системы налогообложения, на сумму страховых взносов, в том числе по ранее наступившим срокам уплаты. В соответствие с абз.1п.1.2 ст.346.51 НК РФ, с 01.01.2023 плательщики патентной системы налогообложения в праве уменьшить сумму налога, исчисленную за налоговый(отчетный) период, на сумму страховых взносов, подлежащую уплате в данном налоговом периоде в соответствии со ст.430 НК РФ без необходимости их фактической уплаты. В связи с чем, ранее оплаченные суммы по срокам уплаты до 31.12.2023 по патентной системы налогообложения были зачтены в единой налоговой системы налогообложения.</t>
  </si>
  <si>
    <t>Отклонение обусловлено возвратом в бюджет автономного округа остатков межбюджетных трансфертов, не использованных на 01.01.2023  года осуществлен в соответствии с п. 13 ст. 5 Закона ХМАО-Югры от 24.11.2022 № 132-оз "О бюджете Ханты-Мансийского автономного округа - Югры на 2023 год и на плановый период 2024 и 2025 годов".</t>
  </si>
  <si>
    <t>Отклонение обусловлено уточнением плановых показателей по платежам от возврата безвозмездных поступлений (неиспользованных остатков) по договорам пожертвования ОАО "РН-Юганскнефтегаз"</t>
  </si>
  <si>
    <t>Перевыполнение плановых назначений обусловлено  поступлением денежных средств за ненадлежащее исполнение условий договора о развитии застроенной территории в сумме 321 530 000 рублей .</t>
  </si>
  <si>
    <t>Перевыполнение плановых назначений по данным главного администратора - Межрайонной ИФНС России №7 по г. Нефтеюганску обусловлено  с уплатой задолженности физическими лицами за предыдущие налоговые периоды, а также со своевременной уплатой налога по сроку уплаты 01.12.2023. Рост поступлений от юридических лиц связан с актуализацией сведений о земельных участках  в базе данных налогового органа и проведенных начислениях.</t>
  </si>
  <si>
    <t>Уменьшение плановых назначений связано с увеличением расходов в процессе осуществления деятельности.</t>
  </si>
  <si>
    <t>Уменьшение плановых назначений связано с снижением количества налогоплательщиков, уплативших государственную пошлину. Поступления доходов от государственной пошлины являются разовыми платежами.</t>
  </si>
  <si>
    <t>Поступления доходов от задолженности и перерасчетов по отмененным налогам, сборам и иным обязательным платежам являются разовыми платежами.</t>
  </si>
  <si>
    <t>С 01.01.2023 вступил в силу Федеральный закон от 14.07.2022 №263-ФЗ,предусматривающий введение института Единого налогового счета (далее–ЕНС), в связи с чем, переплата по ЕНВД (при отсутствии начислений) была передана на ЕНС.</t>
  </si>
  <si>
    <t>Неисполнение плановых показателей обусловлено с закрытием полигона твердых коммунальных отходов вблизи города Нефтеюганска, уменьшилась плата за размещение отходов. По письменным заявлениям лиц, обязанных вносить плату за негативное воздействие на окружающую среду Управлением Росприроднадзора по Ханты-Мансийскому автономному округу-Югре осуществлялась работа по уточнению, и зачету ранее уплаченных сумм платы.</t>
  </si>
  <si>
    <t>Перевыполнение плановых назначений связано с постановкой на учет транспортных средств, а также уплаты задолженности за предыдущие налоговые периоды.</t>
  </si>
  <si>
    <t>Уточнение плановых показателей обусловлено по платежам от возврата безвозмездных поступлений (неиспользованных остатков) и по договору пожертвования ОАО "РН-Юганскнефтегаз" заключенному в 2023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</si>
</sst>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">
    <xf numFmtId="0" fontId="0" fillId="0" borderId="0"/>
    <xf numFmtId="0" fontId="1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4" fillId="0" borderId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1" fontId="23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" fontId="23" fillId="0" borderId="0" xfId="0" applyNumberFormat="1" applyFont="1" applyFill="1" applyBorder="1" applyAlignment="1">
      <alignment horizontal="center" vertical="center" wrapText="1"/>
    </xf>
  </cellXfs>
  <cellStyles count="27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3" xfId="26"/>
    <cellStyle name="Плохой 2" xfId="19"/>
    <cellStyle name="Пояснение 2" xfId="20"/>
    <cellStyle name="Примечание 2" xfId="22"/>
    <cellStyle name="Примечание 3" xfId="21"/>
    <cellStyle name="Связанная ячейка 2" xfId="23"/>
    <cellStyle name="Текст предупреждения 2" xfId="24"/>
    <cellStyle name="Хороший 2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11657</xdr:colOff>
      <xdr:row>39</xdr:row>
      <xdr:rowOff>1457</xdr:rowOff>
    </xdr:from>
    <xdr:to>
      <xdr:col>4</xdr:col>
      <xdr:colOff>612868</xdr:colOff>
      <xdr:row>40</xdr:row>
      <xdr:rowOff>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1657" y="32970657"/>
          <a:ext cx="9478511" cy="163643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strike="noStrik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strike="noStrik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38"/>
  <sheetViews>
    <sheetView showGridLines="0" tabSelected="1" topLeftCell="A28" zoomScale="75" zoomScaleNormal="75" workbookViewId="0">
      <selection activeCell="I27" sqref="I27"/>
    </sheetView>
  </sheetViews>
  <sheetFormatPr defaultColWidth="9.140625" defaultRowHeight="12.75" customHeight="1" x14ac:dyDescent="0.2"/>
  <cols>
    <col min="1" max="1" width="29.42578125" style="19" customWidth="1"/>
    <col min="2" max="2" width="60.5703125" style="22" customWidth="1"/>
    <col min="3" max="3" width="21.140625" style="19" customWidth="1"/>
    <col min="4" max="4" width="21.85546875" style="19" customWidth="1"/>
    <col min="5" max="5" width="21.42578125" style="19" customWidth="1"/>
    <col min="6" max="6" width="15.42578125" style="11" customWidth="1"/>
    <col min="7" max="7" width="11.28515625" style="11" customWidth="1"/>
    <col min="8" max="8" width="51.28515625" style="31" customWidth="1"/>
    <col min="9" max="9" width="51.7109375" style="31" customWidth="1"/>
    <col min="10" max="11" width="9.140625" style="11" customWidth="1"/>
    <col min="12" max="16384" width="9.140625" style="11"/>
  </cols>
  <sheetData>
    <row r="1" spans="1:12" ht="15.75" x14ac:dyDescent="0.2">
      <c r="A1" s="9"/>
      <c r="B1" s="20"/>
      <c r="C1" s="9"/>
      <c r="D1" s="9"/>
      <c r="E1" s="9"/>
      <c r="F1" s="10"/>
      <c r="G1" s="10"/>
      <c r="H1" s="30"/>
      <c r="I1" s="9" t="s">
        <v>71</v>
      </c>
      <c r="J1" s="10"/>
      <c r="K1" s="10"/>
    </row>
    <row r="2" spans="1:12" ht="63.75" customHeight="1" x14ac:dyDescent="0.2">
      <c r="A2" s="41" t="s">
        <v>77</v>
      </c>
      <c r="B2" s="41"/>
      <c r="C2" s="41"/>
      <c r="D2" s="41"/>
      <c r="E2" s="41"/>
      <c r="F2" s="41"/>
      <c r="G2" s="41"/>
      <c r="H2" s="41"/>
      <c r="I2" s="41"/>
      <c r="J2" s="37"/>
      <c r="K2" s="37"/>
      <c r="L2" s="37"/>
    </row>
    <row r="3" spans="1:12" ht="12.75" customHeight="1" x14ac:dyDescent="0.2">
      <c r="A3" s="38"/>
      <c r="B3" s="38"/>
      <c r="C3" s="38"/>
      <c r="D3" s="38"/>
      <c r="E3" s="38"/>
      <c r="J3" s="12"/>
    </row>
    <row r="4" spans="1:12" ht="15.75" x14ac:dyDescent="0.2">
      <c r="A4" s="9"/>
      <c r="B4" s="20"/>
      <c r="C4" s="9"/>
      <c r="D4" s="9"/>
      <c r="E4" s="9"/>
      <c r="F4" s="10"/>
      <c r="G4" s="10"/>
      <c r="H4" s="30"/>
      <c r="I4" s="36" t="s">
        <v>69</v>
      </c>
      <c r="J4" s="10"/>
      <c r="K4" s="10"/>
    </row>
    <row r="5" spans="1:12" ht="117" customHeight="1" x14ac:dyDescent="0.2">
      <c r="A5" s="1" t="s">
        <v>12</v>
      </c>
      <c r="B5" s="1" t="s">
        <v>13</v>
      </c>
      <c r="C5" s="1" t="s">
        <v>78</v>
      </c>
      <c r="D5" s="1" t="s">
        <v>80</v>
      </c>
      <c r="E5" s="1" t="s">
        <v>79</v>
      </c>
      <c r="F5" s="1" t="s">
        <v>49</v>
      </c>
      <c r="G5" s="1" t="s">
        <v>50</v>
      </c>
      <c r="H5" s="1" t="s">
        <v>47</v>
      </c>
      <c r="I5" s="1" t="s">
        <v>48</v>
      </c>
      <c r="J5" s="12"/>
    </row>
    <row r="6" spans="1:12" ht="30.6" customHeight="1" x14ac:dyDescent="0.2">
      <c r="A6" s="2" t="s">
        <v>15</v>
      </c>
      <c r="B6" s="3" t="s">
        <v>0</v>
      </c>
      <c r="C6" s="16">
        <f>C7+C21</f>
        <v>4581236239</v>
      </c>
      <c r="D6" s="16">
        <f>D7+D21</f>
        <v>5678454711</v>
      </c>
      <c r="E6" s="24">
        <f>E7+E21</f>
        <v>5916066055.6599998</v>
      </c>
      <c r="F6" s="13">
        <f>E6/C6*100</f>
        <v>129.13689115825576</v>
      </c>
      <c r="G6" s="13">
        <f>E6/D6*100</f>
        <v>104.18443673064279</v>
      </c>
      <c r="H6" s="32"/>
      <c r="I6" s="32"/>
      <c r="J6" s="12"/>
    </row>
    <row r="7" spans="1:12" ht="25.15" customHeight="1" x14ac:dyDescent="0.2">
      <c r="A7" s="2"/>
      <c r="B7" s="21" t="s">
        <v>14</v>
      </c>
      <c r="C7" s="16">
        <f>C8+C9+C10+C15+C19</f>
        <v>4055325900</v>
      </c>
      <c r="D7" s="16">
        <f>D8+D9+D10+D15+D19+D20</f>
        <v>4744353111</v>
      </c>
      <c r="E7" s="24">
        <f>E8+E9+E10+E15+E19+E20</f>
        <v>4909305834.2600002</v>
      </c>
      <c r="F7" s="13">
        <f t="shared" ref="F7:F13" si="0">E7/C7*100</f>
        <v>121.05823194777021</v>
      </c>
      <c r="G7" s="13">
        <f t="shared" ref="G7:G11" si="1">E7/D7*100</f>
        <v>103.47682222213919</v>
      </c>
      <c r="H7" s="32"/>
      <c r="I7" s="32"/>
    </row>
    <row r="8" spans="1:12" ht="54.6" customHeight="1" x14ac:dyDescent="0.2">
      <c r="A8" s="4" t="s">
        <v>16</v>
      </c>
      <c r="B8" s="26" t="s">
        <v>1</v>
      </c>
      <c r="C8" s="14">
        <v>3167941800</v>
      </c>
      <c r="D8" s="14">
        <v>3805134000</v>
      </c>
      <c r="E8" s="18">
        <v>3982153481.2199998</v>
      </c>
      <c r="F8" s="15">
        <f t="shared" si="0"/>
        <v>125.70159847065372</v>
      </c>
      <c r="G8" s="15">
        <f t="shared" si="1"/>
        <v>104.65212213866843</v>
      </c>
      <c r="H8" s="5" t="s">
        <v>74</v>
      </c>
      <c r="I8" s="35"/>
    </row>
    <row r="9" spans="1:12" ht="59.25" customHeight="1" x14ac:dyDescent="0.2">
      <c r="A9" s="4" t="s">
        <v>72</v>
      </c>
      <c r="B9" s="27" t="s">
        <v>73</v>
      </c>
      <c r="C9" s="14">
        <v>8192400</v>
      </c>
      <c r="D9" s="14">
        <v>12259890</v>
      </c>
      <c r="E9" s="18">
        <v>12577280.16</v>
      </c>
      <c r="F9" s="15">
        <f t="shared" si="0"/>
        <v>153.52375567599239</v>
      </c>
      <c r="G9" s="15">
        <f t="shared" si="1"/>
        <v>102.58884998152513</v>
      </c>
      <c r="H9" s="34" t="s">
        <v>70</v>
      </c>
      <c r="I9" s="34"/>
    </row>
    <row r="10" spans="1:12" ht="15.75" x14ac:dyDescent="0.2">
      <c r="A10" s="4" t="s">
        <v>18</v>
      </c>
      <c r="B10" s="27" t="s">
        <v>17</v>
      </c>
      <c r="C10" s="18">
        <f t="shared" ref="C10:D10" si="2">C11+C12+C13+C14</f>
        <v>653327200</v>
      </c>
      <c r="D10" s="18">
        <f t="shared" si="2"/>
        <v>642687720</v>
      </c>
      <c r="E10" s="18">
        <f>E11+E12+E13+E14</f>
        <v>621950671.68999994</v>
      </c>
      <c r="F10" s="15">
        <f t="shared" si="0"/>
        <v>95.197425071235358</v>
      </c>
      <c r="G10" s="15">
        <f t="shared" si="1"/>
        <v>96.773386566340477</v>
      </c>
      <c r="H10" s="33"/>
      <c r="I10" s="33"/>
    </row>
    <row r="11" spans="1:12" ht="31.5" x14ac:dyDescent="0.2">
      <c r="A11" s="4" t="s">
        <v>19</v>
      </c>
      <c r="B11" s="26" t="s">
        <v>2</v>
      </c>
      <c r="C11" s="14">
        <v>625000000</v>
      </c>
      <c r="D11" s="14">
        <v>630000000</v>
      </c>
      <c r="E11" s="18">
        <v>616315377.91999996</v>
      </c>
      <c r="F11" s="15">
        <f t="shared" si="0"/>
        <v>98.610460467199985</v>
      </c>
      <c r="G11" s="15">
        <f t="shared" si="1"/>
        <v>97.827837765079366</v>
      </c>
      <c r="H11" s="5"/>
      <c r="I11" s="5"/>
    </row>
    <row r="12" spans="1:12" ht="84.75" customHeight="1" x14ac:dyDescent="0.2">
      <c r="A12" s="4" t="s">
        <v>51</v>
      </c>
      <c r="B12" s="26" t="s">
        <v>3</v>
      </c>
      <c r="C12" s="14"/>
      <c r="D12" s="14"/>
      <c r="E12" s="18">
        <v>-1032084.48</v>
      </c>
      <c r="F12" s="15"/>
      <c r="G12" s="15"/>
      <c r="H12" s="5" t="s">
        <v>92</v>
      </c>
      <c r="I12" s="5" t="s">
        <v>92</v>
      </c>
    </row>
    <row r="13" spans="1:12" ht="47.25" x14ac:dyDescent="0.2">
      <c r="A13" s="4" t="s">
        <v>52</v>
      </c>
      <c r="B13" s="26" t="s">
        <v>4</v>
      </c>
      <c r="C13" s="14">
        <v>827200</v>
      </c>
      <c r="D13" s="14">
        <v>187720</v>
      </c>
      <c r="E13" s="18">
        <v>187721</v>
      </c>
      <c r="F13" s="15">
        <f t="shared" si="0"/>
        <v>22.693544487427467</v>
      </c>
      <c r="G13" s="15">
        <f t="shared" ref="G13" si="3">E13/D13*100</f>
        <v>100.00053270828894</v>
      </c>
      <c r="H13" s="5" t="s">
        <v>89</v>
      </c>
      <c r="I13" s="33"/>
    </row>
    <row r="14" spans="1:12" ht="282" customHeight="1" x14ac:dyDescent="0.2">
      <c r="A14" s="4" t="s">
        <v>53</v>
      </c>
      <c r="B14" s="26" t="s">
        <v>54</v>
      </c>
      <c r="C14" s="14">
        <v>27500000</v>
      </c>
      <c r="D14" s="14">
        <v>12500000</v>
      </c>
      <c r="E14" s="18">
        <v>6479657.25</v>
      </c>
      <c r="F14" s="15">
        <f t="shared" ref="F14:F23" si="4">E14/C14*100</f>
        <v>23.562390000000001</v>
      </c>
      <c r="G14" s="15">
        <f t="shared" ref="G14:G20" si="5">E14/D14*100</f>
        <v>51.837257999999999</v>
      </c>
      <c r="H14" s="5" t="s">
        <v>84</v>
      </c>
      <c r="I14" s="5" t="s">
        <v>84</v>
      </c>
    </row>
    <row r="15" spans="1:12" ht="15.75" customHeight="1" x14ac:dyDescent="0.2">
      <c r="A15" s="4" t="s">
        <v>21</v>
      </c>
      <c r="B15" s="29" t="s">
        <v>20</v>
      </c>
      <c r="C15" s="14">
        <f>C16+C18+C17</f>
        <v>201341400</v>
      </c>
      <c r="D15" s="14">
        <f>D16+D18+D17</f>
        <v>262838200</v>
      </c>
      <c r="E15" s="18">
        <f>E16+E18+E17</f>
        <v>272032235.59000003</v>
      </c>
      <c r="F15" s="15">
        <f t="shared" si="4"/>
        <v>135.10993545788398</v>
      </c>
      <c r="G15" s="15">
        <f t="shared" si="5"/>
        <v>103.49798301388459</v>
      </c>
      <c r="H15" s="39"/>
      <c r="I15" s="39"/>
    </row>
    <row r="16" spans="1:12" ht="47.25" x14ac:dyDescent="0.2">
      <c r="A16" s="4" t="s">
        <v>55</v>
      </c>
      <c r="B16" s="26" t="s">
        <v>56</v>
      </c>
      <c r="C16" s="14">
        <v>74731700</v>
      </c>
      <c r="D16" s="14">
        <v>93580000</v>
      </c>
      <c r="E16" s="18">
        <v>97677175.480000004</v>
      </c>
      <c r="F16" s="15">
        <f t="shared" si="4"/>
        <v>130.70380505193916</v>
      </c>
      <c r="G16" s="15">
        <f t="shared" si="5"/>
        <v>104.37825975635819</v>
      </c>
      <c r="H16" s="34" t="s">
        <v>83</v>
      </c>
      <c r="I16" s="34"/>
    </row>
    <row r="17" spans="1:9" ht="80.25" customHeight="1" x14ac:dyDescent="0.2">
      <c r="A17" s="4" t="s">
        <v>42</v>
      </c>
      <c r="B17" s="26" t="s">
        <v>41</v>
      </c>
      <c r="C17" s="14">
        <v>59000000</v>
      </c>
      <c r="D17" s="14">
        <v>63351300</v>
      </c>
      <c r="E17" s="18">
        <v>64814040.840000004</v>
      </c>
      <c r="F17" s="15">
        <f t="shared" si="4"/>
        <v>109.85430650847459</v>
      </c>
      <c r="G17" s="15">
        <f t="shared" si="5"/>
        <v>102.30893579137287</v>
      </c>
      <c r="H17" s="34" t="s">
        <v>94</v>
      </c>
      <c r="I17" s="34"/>
    </row>
    <row r="18" spans="1:9" ht="173.25" x14ac:dyDescent="0.2">
      <c r="A18" s="4" t="s">
        <v>22</v>
      </c>
      <c r="B18" s="26" t="s">
        <v>5</v>
      </c>
      <c r="C18" s="14">
        <v>67609700</v>
      </c>
      <c r="D18" s="14">
        <v>105906900</v>
      </c>
      <c r="E18" s="18">
        <v>109541019.27</v>
      </c>
      <c r="F18" s="15">
        <f t="shared" si="4"/>
        <v>162.01967952823338</v>
      </c>
      <c r="G18" s="15">
        <f t="shared" si="5"/>
        <v>103.43142823555405</v>
      </c>
      <c r="H18" s="34" t="s">
        <v>88</v>
      </c>
      <c r="I18" s="34"/>
    </row>
    <row r="19" spans="1:9" ht="78.75" x14ac:dyDescent="0.2">
      <c r="A19" s="4" t="s">
        <v>24</v>
      </c>
      <c r="B19" s="5" t="s">
        <v>23</v>
      </c>
      <c r="C19" s="14">
        <v>24523100</v>
      </c>
      <c r="D19" s="14">
        <v>21433100</v>
      </c>
      <c r="E19" s="18">
        <v>20591964.18</v>
      </c>
      <c r="F19" s="15">
        <f t="shared" si="4"/>
        <v>83.969661992162486</v>
      </c>
      <c r="G19" s="15">
        <f t="shared" si="5"/>
        <v>96.075528878230401</v>
      </c>
      <c r="H19" s="5" t="s">
        <v>90</v>
      </c>
      <c r="I19" s="5"/>
    </row>
    <row r="20" spans="1:9" ht="63" x14ac:dyDescent="0.2">
      <c r="A20" s="4" t="s">
        <v>81</v>
      </c>
      <c r="B20" s="5" t="s">
        <v>82</v>
      </c>
      <c r="C20" s="14"/>
      <c r="D20" s="14">
        <v>201</v>
      </c>
      <c r="E20" s="18">
        <v>201.42</v>
      </c>
      <c r="F20" s="15"/>
      <c r="G20" s="15">
        <f t="shared" si="5"/>
        <v>100.20895522388058</v>
      </c>
      <c r="H20" s="5" t="s">
        <v>91</v>
      </c>
      <c r="I20" s="5"/>
    </row>
    <row r="21" spans="1:9" s="17" customFormat="1" ht="28.15" customHeight="1" x14ac:dyDescent="0.2">
      <c r="A21" s="2"/>
      <c r="B21" s="6" t="s">
        <v>25</v>
      </c>
      <c r="C21" s="16">
        <f>C22+C23+C24+C25+C26+C27</f>
        <v>525910339</v>
      </c>
      <c r="D21" s="16">
        <f>D22+D23+D24+D25+D26+D27</f>
        <v>934101600</v>
      </c>
      <c r="E21" s="24">
        <f>E22+E23+E24+E25+E26+E27</f>
        <v>1006760221.4000001</v>
      </c>
      <c r="F21" s="13">
        <f t="shared" si="4"/>
        <v>191.43191276945024</v>
      </c>
      <c r="G21" s="13">
        <f t="shared" ref="G21:G25" si="6">E21/D21*100</f>
        <v>107.77844951769701</v>
      </c>
      <c r="H21" s="40"/>
      <c r="I21" s="40"/>
    </row>
    <row r="22" spans="1:9" ht="102" customHeight="1" x14ac:dyDescent="0.2">
      <c r="A22" s="4" t="s">
        <v>26</v>
      </c>
      <c r="B22" s="29" t="s">
        <v>27</v>
      </c>
      <c r="C22" s="14">
        <v>410379672</v>
      </c>
      <c r="D22" s="14">
        <v>442166368</v>
      </c>
      <c r="E22" s="18">
        <v>495829552.45999998</v>
      </c>
      <c r="F22" s="15">
        <f t="shared" si="4"/>
        <v>120.82215233604457</v>
      </c>
      <c r="G22" s="23">
        <f t="shared" si="6"/>
        <v>112.13642383131229</v>
      </c>
      <c r="H22" s="5" t="s">
        <v>76</v>
      </c>
      <c r="I22" s="5" t="s">
        <v>76</v>
      </c>
    </row>
    <row r="23" spans="1:9" ht="173.25" x14ac:dyDescent="0.2">
      <c r="A23" s="4" t="s">
        <v>29</v>
      </c>
      <c r="B23" s="29" t="s">
        <v>28</v>
      </c>
      <c r="C23" s="14">
        <v>21492867</v>
      </c>
      <c r="D23" s="14">
        <v>21492867</v>
      </c>
      <c r="E23" s="18">
        <v>18640266.41</v>
      </c>
      <c r="F23" s="15">
        <f t="shared" si="4"/>
        <v>86.72768695772416</v>
      </c>
      <c r="G23" s="15">
        <f t="shared" si="6"/>
        <v>86.72768695772416</v>
      </c>
      <c r="H23" s="34" t="s">
        <v>93</v>
      </c>
      <c r="I23" s="34" t="s">
        <v>93</v>
      </c>
    </row>
    <row r="24" spans="1:9" ht="63" x14ac:dyDescent="0.2">
      <c r="A24" s="4" t="s">
        <v>30</v>
      </c>
      <c r="B24" s="29" t="s">
        <v>31</v>
      </c>
      <c r="C24" s="14">
        <v>7540500</v>
      </c>
      <c r="D24" s="14">
        <v>11282051</v>
      </c>
      <c r="E24" s="18">
        <v>11684973.84</v>
      </c>
      <c r="F24" s="15">
        <f t="shared" ref="F24:F26" si="7">E24/C24*100</f>
        <v>154.96285180027849</v>
      </c>
      <c r="G24" s="15">
        <f t="shared" si="6"/>
        <v>103.57136162564768</v>
      </c>
      <c r="H24" s="34" t="s">
        <v>65</v>
      </c>
      <c r="I24" s="34"/>
    </row>
    <row r="25" spans="1:9" ht="102" customHeight="1" x14ac:dyDescent="0.2">
      <c r="A25" s="4" t="s">
        <v>32</v>
      </c>
      <c r="B25" s="29" t="s">
        <v>33</v>
      </c>
      <c r="C25" s="14">
        <v>69264700</v>
      </c>
      <c r="D25" s="14">
        <v>111207224</v>
      </c>
      <c r="E25" s="18">
        <v>130051410.89</v>
      </c>
      <c r="F25" s="15">
        <f t="shared" si="7"/>
        <v>187.76001468280379</v>
      </c>
      <c r="G25" s="15">
        <f t="shared" si="6"/>
        <v>116.94511040937412</v>
      </c>
      <c r="H25" s="5" t="s">
        <v>68</v>
      </c>
      <c r="I25" s="5" t="s">
        <v>68</v>
      </c>
    </row>
    <row r="26" spans="1:9" ht="78" customHeight="1" x14ac:dyDescent="0.2">
      <c r="A26" s="4" t="s">
        <v>35</v>
      </c>
      <c r="B26" s="29" t="s">
        <v>34</v>
      </c>
      <c r="C26" s="14">
        <v>17232600</v>
      </c>
      <c r="D26" s="14">
        <v>347833975</v>
      </c>
      <c r="E26" s="18">
        <v>350301154.56999999</v>
      </c>
      <c r="F26" s="15">
        <f t="shared" si="7"/>
        <v>2032.7817889929552</v>
      </c>
      <c r="G26" s="15">
        <f t="shared" ref="G26:G27" si="8">E26/D26*100</f>
        <v>100.70929804082536</v>
      </c>
      <c r="H26" s="34" t="s">
        <v>87</v>
      </c>
      <c r="I26" s="34"/>
    </row>
    <row r="27" spans="1:9" ht="54" customHeight="1" x14ac:dyDescent="0.2">
      <c r="A27" s="4" t="s">
        <v>36</v>
      </c>
      <c r="B27" s="7" t="s">
        <v>6</v>
      </c>
      <c r="C27" s="14"/>
      <c r="D27" s="14">
        <v>119115</v>
      </c>
      <c r="E27" s="18">
        <v>252863.23</v>
      </c>
      <c r="F27" s="15"/>
      <c r="G27" s="15">
        <f t="shared" si="8"/>
        <v>212.28495991268943</v>
      </c>
      <c r="H27" s="5" t="s">
        <v>75</v>
      </c>
      <c r="I27" s="5" t="s">
        <v>75</v>
      </c>
    </row>
    <row r="28" spans="1:9" ht="23.45" customHeight="1" x14ac:dyDescent="0.2">
      <c r="A28" s="2" t="s">
        <v>37</v>
      </c>
      <c r="B28" s="28" t="s">
        <v>7</v>
      </c>
      <c r="C28" s="24">
        <f>C29+C34+C35+C36</f>
        <v>9948863500</v>
      </c>
      <c r="D28" s="24">
        <f>D29+D34+D35+D36+D37</f>
        <v>11490011266.990002</v>
      </c>
      <c r="E28" s="24">
        <f>E29+E34+E35+E36+E37</f>
        <v>11199671115.119997</v>
      </c>
      <c r="F28" s="13">
        <f t="shared" ref="F28:F38" si="9">E28/C28*100</f>
        <v>112.57236683486506</v>
      </c>
      <c r="G28" s="13">
        <f t="shared" ref="G28:G37" si="10">E28/D28*100</f>
        <v>97.473108205697486</v>
      </c>
      <c r="H28" s="39"/>
      <c r="I28" s="5"/>
    </row>
    <row r="29" spans="1:9" ht="37.9" customHeight="1" x14ac:dyDescent="0.2">
      <c r="A29" s="4" t="s">
        <v>38</v>
      </c>
      <c r="B29" s="5" t="s">
        <v>39</v>
      </c>
      <c r="C29" s="14">
        <f>C30+C31+C32+C33</f>
        <v>9948863500</v>
      </c>
      <c r="D29" s="18">
        <f>D30+D31+D32+D33</f>
        <v>11113038862.990002</v>
      </c>
      <c r="E29" s="18">
        <f>E30+E31+E32+E33</f>
        <v>10823989596.32</v>
      </c>
      <c r="F29" s="15">
        <f t="shared" si="9"/>
        <v>108.79624186541508</v>
      </c>
      <c r="G29" s="15">
        <f t="shared" si="10"/>
        <v>97.399007866042581</v>
      </c>
      <c r="H29" s="5"/>
      <c r="I29" s="5"/>
    </row>
    <row r="30" spans="1:9" ht="63" x14ac:dyDescent="0.2">
      <c r="A30" s="4" t="s">
        <v>43</v>
      </c>
      <c r="B30" s="26" t="s">
        <v>8</v>
      </c>
      <c r="C30" s="14">
        <v>200122000</v>
      </c>
      <c r="D30" s="14">
        <v>290472400</v>
      </c>
      <c r="E30" s="14">
        <v>290472400</v>
      </c>
      <c r="F30" s="15">
        <f t="shared" si="9"/>
        <v>145.14765992744424</v>
      </c>
      <c r="G30" s="15">
        <f t="shared" si="10"/>
        <v>100</v>
      </c>
      <c r="H30" s="5" t="s">
        <v>67</v>
      </c>
      <c r="I30" s="33"/>
    </row>
    <row r="31" spans="1:9" ht="63" x14ac:dyDescent="0.2">
      <c r="A31" s="4" t="s">
        <v>44</v>
      </c>
      <c r="B31" s="26" t="s">
        <v>9</v>
      </c>
      <c r="C31" s="14">
        <v>5561783400</v>
      </c>
      <c r="D31" s="18">
        <v>6612347836.9900007</v>
      </c>
      <c r="E31" s="18">
        <v>6364217506.1099997</v>
      </c>
      <c r="F31" s="15">
        <f t="shared" ref="F31:F33" si="11">E31/C31*100</f>
        <v>114.4276403520137</v>
      </c>
      <c r="G31" s="15">
        <f t="shared" si="10"/>
        <v>96.247470081777308</v>
      </c>
      <c r="H31" s="5" t="s">
        <v>67</v>
      </c>
      <c r="I31" s="5"/>
    </row>
    <row r="32" spans="1:9" ht="35.25" customHeight="1" x14ac:dyDescent="0.2">
      <c r="A32" s="4" t="s">
        <v>45</v>
      </c>
      <c r="B32" s="26" t="s">
        <v>10</v>
      </c>
      <c r="C32" s="14">
        <v>4091847300</v>
      </c>
      <c r="D32" s="18">
        <v>4110388600</v>
      </c>
      <c r="E32" s="18">
        <v>4070293518.6199999</v>
      </c>
      <c r="F32" s="15">
        <f t="shared" si="11"/>
        <v>99.473250593197832</v>
      </c>
      <c r="G32" s="15">
        <f t="shared" si="10"/>
        <v>99.024542804055073</v>
      </c>
      <c r="H32" s="5"/>
      <c r="I32" s="5"/>
    </row>
    <row r="33" spans="1:9" ht="49.5" customHeight="1" x14ac:dyDescent="0.2">
      <c r="A33" s="4" t="s">
        <v>46</v>
      </c>
      <c r="B33" s="26" t="s">
        <v>11</v>
      </c>
      <c r="C33" s="14">
        <v>95110800</v>
      </c>
      <c r="D33" s="14">
        <v>99830026</v>
      </c>
      <c r="E33" s="18">
        <v>99006171.590000004</v>
      </c>
      <c r="F33" s="15">
        <f t="shared" si="11"/>
        <v>104.09561436766381</v>
      </c>
      <c r="G33" s="15">
        <f t="shared" si="10"/>
        <v>99.174742867441509</v>
      </c>
      <c r="H33" s="5"/>
      <c r="I33" s="5"/>
    </row>
    <row r="34" spans="1:9" ht="78.75" x14ac:dyDescent="0.2">
      <c r="A34" s="4" t="s">
        <v>57</v>
      </c>
      <c r="B34" s="26" t="s">
        <v>58</v>
      </c>
      <c r="C34" s="14"/>
      <c r="D34" s="14">
        <v>397571626</v>
      </c>
      <c r="E34" s="18">
        <v>397571626.38999999</v>
      </c>
      <c r="F34" s="15"/>
      <c r="G34" s="15">
        <f t="shared" si="10"/>
        <v>100.00000009809553</v>
      </c>
      <c r="H34" s="5" t="s">
        <v>95</v>
      </c>
      <c r="I34" s="5"/>
    </row>
    <row r="35" spans="1:9" ht="81.75" customHeight="1" x14ac:dyDescent="0.2">
      <c r="A35" s="4" t="s">
        <v>59</v>
      </c>
      <c r="B35" s="26" t="s">
        <v>60</v>
      </c>
      <c r="C35" s="14"/>
      <c r="D35" s="14">
        <v>-88658</v>
      </c>
      <c r="E35" s="18">
        <v>-1379541.94</v>
      </c>
      <c r="F35" s="15"/>
      <c r="G35" s="15">
        <f t="shared" si="10"/>
        <v>1556.0264612330527</v>
      </c>
      <c r="H35" s="5" t="s">
        <v>86</v>
      </c>
      <c r="I35" s="5" t="s">
        <v>86</v>
      </c>
    </row>
    <row r="36" spans="1:9" ht="78.75" customHeight="1" x14ac:dyDescent="0.2">
      <c r="A36" s="4" t="s">
        <v>62</v>
      </c>
      <c r="B36" s="26" t="s">
        <v>61</v>
      </c>
      <c r="C36" s="14"/>
      <c r="D36" s="14">
        <v>497512</v>
      </c>
      <c r="E36" s="18">
        <v>497510.22</v>
      </c>
      <c r="F36" s="15"/>
      <c r="G36" s="15">
        <f t="shared" si="10"/>
        <v>99.999642219685143</v>
      </c>
      <c r="H36" s="26" t="s">
        <v>66</v>
      </c>
      <c r="I36" s="26"/>
    </row>
    <row r="37" spans="1:9" ht="132.75" customHeight="1" x14ac:dyDescent="0.2">
      <c r="A37" s="4" t="s">
        <v>63</v>
      </c>
      <c r="B37" s="26" t="s">
        <v>64</v>
      </c>
      <c r="C37" s="14"/>
      <c r="D37" s="18">
        <v>-21008076</v>
      </c>
      <c r="E37" s="18">
        <v>-21008075.870000001</v>
      </c>
      <c r="F37" s="15"/>
      <c r="G37" s="15">
        <f t="shared" si="10"/>
        <v>99.999999381190364</v>
      </c>
      <c r="H37" s="26" t="s">
        <v>85</v>
      </c>
      <c r="I37" s="26"/>
    </row>
    <row r="38" spans="1:9" ht="24" customHeight="1" x14ac:dyDescent="0.2">
      <c r="A38" s="8"/>
      <c r="B38" s="6" t="s">
        <v>40</v>
      </c>
      <c r="C38" s="25">
        <f>C6+C28</f>
        <v>14530099739</v>
      </c>
      <c r="D38" s="25">
        <f>D6+D28</f>
        <v>17168465977.990002</v>
      </c>
      <c r="E38" s="25">
        <f>E6+E28</f>
        <v>17115737170.779997</v>
      </c>
      <c r="F38" s="13">
        <f t="shared" si="9"/>
        <v>117.79504255459396</v>
      </c>
      <c r="G38" s="13">
        <f t="shared" ref="G38" si="12">E38/D38*100</f>
        <v>99.692874090919929</v>
      </c>
      <c r="H38" s="32"/>
      <c r="I38" s="33"/>
    </row>
  </sheetData>
  <mergeCells count="1">
    <mergeCell ref="A2:I2"/>
  </mergeCells>
  <pageMargins left="0.78740157480314965" right="0.39370078740157483" top="1.1811023622047245" bottom="0.39370078740157483" header="0.51181102362204722" footer="0.51181102362204722"/>
  <pageSetup paperSize="9" scale="4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Б. Сергеевна</dc:creator>
  <dc:description>POI HSSF rep:2.41.0.93</dc:description>
  <cp:lastModifiedBy>Шагиева Зульфия Шайхрахмановна</cp:lastModifiedBy>
  <cp:lastPrinted>2022-03-23T11:30:11Z</cp:lastPrinted>
  <dcterms:created xsi:type="dcterms:W3CDTF">2017-03-29T08:17:05Z</dcterms:created>
  <dcterms:modified xsi:type="dcterms:W3CDTF">2024-03-22T05:46:37Z</dcterms:modified>
</cp:coreProperties>
</file>