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8800" windowHeight="12330"/>
  </bookViews>
  <sheets>
    <sheet name="2023" sheetId="5" r:id="rId1"/>
  </sheets>
  <definedNames>
    <definedName name="_xlnm._FilterDatabase" localSheetId="0" hidden="1">'2023'!$A$4:$M$4</definedName>
  </definedNames>
  <calcPr calcId="162913" refMode="R1C1"/>
</workbook>
</file>

<file path=xl/calcChain.xml><?xml version="1.0" encoding="utf-8"?>
<calcChain xmlns="http://schemas.openxmlformats.org/spreadsheetml/2006/main">
  <c r="M8" i="5" l="1"/>
  <c r="G10" i="5" l="1"/>
  <c r="L11" i="5" l="1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8" i="5"/>
  <c r="L9" i="5"/>
  <c r="F10" i="5" l="1"/>
  <c r="E10" i="5"/>
  <c r="F7" i="5"/>
  <c r="G7" i="5"/>
  <c r="E7" i="5"/>
  <c r="M7" i="5" l="1"/>
  <c r="M10" i="5"/>
  <c r="L10" i="5"/>
  <c r="E6" i="5"/>
  <c r="D7" i="5" l="1"/>
  <c r="D10" i="5"/>
  <c r="D6" i="5" l="1"/>
  <c r="G6" i="5" l="1"/>
  <c r="K10" i="5"/>
  <c r="I10" i="5"/>
  <c r="J7" i="5"/>
  <c r="K7" i="5"/>
  <c r="I7" i="5"/>
  <c r="L7" i="5"/>
  <c r="J10" i="5"/>
  <c r="F6" i="5"/>
  <c r="H7" i="5"/>
  <c r="H10" i="5"/>
  <c r="J6" i="5" l="1"/>
  <c r="I6" i="5"/>
  <c r="L6" i="5"/>
  <c r="K6" i="5"/>
  <c r="M6" i="5"/>
  <c r="H6" i="5"/>
</calcChain>
</file>

<file path=xl/sharedStrings.xml><?xml version="1.0" encoding="utf-8"?>
<sst xmlns="http://schemas.openxmlformats.org/spreadsheetml/2006/main" count="34" uniqueCount="32">
  <si>
    <t>Подпрограмма "Обеспечение первичных мер пожарной безопасности в городе Нефтеюганске"</t>
  </si>
  <si>
    <t>Муниципальная программа "Защита населения и территории от чрезвычайных ситуаций, обеспечение первичных мер пожарной безопасности в городе Нефтеюганске"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</si>
  <si>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</si>
  <si>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</si>
  <si>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</si>
  <si>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 xml:space="preserve">Отклонение от уточненного плана, руб.  (гр.3-гр.5) 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</si>
  <si>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</si>
  <si>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</si>
  <si>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</si>
  <si>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</si>
  <si>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ДЖКХ</t>
  </si>
  <si>
    <t>ККиТ</t>
  </si>
  <si>
    <t>КФКиС</t>
  </si>
  <si>
    <t>ДМИ</t>
  </si>
  <si>
    <t>ДДА</t>
  </si>
  <si>
    <t>8</t>
  </si>
  <si>
    <t>8.1</t>
  </si>
  <si>
    <t>8.2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</si>
  <si>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</si>
  <si>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</si>
  <si>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8.1.1</t>
  </si>
  <si>
    <t>8.2.1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</si>
  <si>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</si>
  <si>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</si>
  <si>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</si>
  <si>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% исполнения к плану на 2023 год</t>
  </si>
  <si>
    <t>№ п/п</t>
  </si>
  <si>
    <t>План на 1 полугодие                      2023 года</t>
  </si>
  <si>
    <t>% исполнения  к плану на 1 полугодие 2023 г</t>
  </si>
  <si>
    <t>1</t>
  </si>
  <si>
    <t>План на 2023 год (рублей)</t>
  </si>
  <si>
    <t>Исполнение                               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</si>
</sst>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7"/>
  <sheetViews>
    <sheetView tabSelected="1" zoomScaleNormal="100" workbookViewId="0">
      <pane ySplit="5" topLeftCell="A6" activePane="bottomLeft" state="frozen"/>
      <selection pane="bottomLeft" activeCell="A2" sqref="A2:M17"/>
    </sheetView>
  </sheetViews>
  <sheetFormatPr defaultColWidth="9.140625" defaultRowHeight="15.75" x14ac:dyDescent="0.25"/>
  <cols>
    <col min="1" max="1" width="6.85546875" style="1" customWidth="1"/>
    <col min="2" max="2" width="75.85546875" style="22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0.5703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6384" width="9.140625" style="2"/>
  </cols>
  <sheetData>
    <row r="1" spans="1:13" hidden="1" x14ac:dyDescent="0.25"/>
    <row r="2" spans="1:13" ht="37.5" customHeight="1" x14ac:dyDescent="0.25"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idden="1" x14ac:dyDescent="0.25">
      <c r="M3" s="4"/>
    </row>
    <row r="4" spans="1:13" ht="54" customHeight="1" x14ac:dyDescent="0.25">
      <c r="A4" s="25" t="s">
        <v>26</v>
      </c>
      <c r="B4" s="26" t="s">
        <v>23</v>
      </c>
      <c r="C4" s="26" t="s">
        <v>24</v>
      </c>
      <c r="D4" s="27" t="s">
        <v>6</v>
      </c>
      <c r="E4" s="27" t="s">
        <v>30</v>
      </c>
      <c r="F4" s="27" t="s">
        <v>27</v>
      </c>
      <c r="G4" s="27" t="s">
        <v>31</v>
      </c>
      <c r="H4" s="27" t="s">
        <v>2</v>
      </c>
      <c r="I4" s="27" t="s">
        <v>5</v>
      </c>
      <c r="J4" s="27" t="s">
        <v>7</v>
      </c>
      <c r="K4" s="27" t="s">
        <v>3</v>
      </c>
      <c r="L4" s="27" t="s">
        <v>25</v>
      </c>
      <c r="M4" s="5" t="s">
        <v>28</v>
      </c>
    </row>
    <row r="5" spans="1:13" x14ac:dyDescent="0.25">
      <c r="A5" s="28" t="s">
        <v>29</v>
      </c>
      <c r="B5" s="23">
        <v>2</v>
      </c>
      <c r="C5" s="7">
        <v>3</v>
      </c>
      <c r="D5" s="6">
        <v>2</v>
      </c>
      <c r="E5" s="7">
        <v>4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6">
        <v>6</v>
      </c>
      <c r="M5" s="7">
        <v>11</v>
      </c>
    </row>
    <row r="6" spans="1:13" s="10" customFormat="1" ht="47.25" x14ac:dyDescent="0.25">
      <c r="A6" s="8" t="s">
        <v>15</v>
      </c>
      <c r="B6" s="24" t="s">
        <v>1</v>
      </c>
      <c r="C6" s="16"/>
      <c r="D6" s="9" t="e">
        <f>D7+D10</f>
        <v>#REF!</v>
      </c>
      <c r="E6" s="9">
        <f>E7+E10</f>
        <v>44487866</v>
      </c>
      <c r="F6" s="9">
        <f>F7+F10</f>
        <v>23531425.390000001</v>
      </c>
      <c r="G6" s="9">
        <f>G7+G10</f>
        <v>33377807.550000001</v>
      </c>
      <c r="H6" s="9" t="e">
        <f t="shared" ref="H6" si="0">D6-G6</f>
        <v>#REF!</v>
      </c>
      <c r="I6" s="9">
        <f t="shared" ref="I6:I10" si="1">E6-G6</f>
        <v>11110058.449999999</v>
      </c>
      <c r="J6" s="9">
        <f t="shared" ref="J6:J10" si="2">F6-G6</f>
        <v>-9846382.1600000001</v>
      </c>
      <c r="K6" s="9" t="e">
        <f t="shared" ref="K6:K10" si="3">G6/D6*100</f>
        <v>#REF!</v>
      </c>
      <c r="L6" s="18">
        <f t="shared" ref="L6:L9" si="4">G6/E6*100</f>
        <v>75.026766961580037</v>
      </c>
      <c r="M6" s="18">
        <f t="shared" ref="M6" si="5">G6/F6*100</f>
        <v>141.84354324827407</v>
      </c>
    </row>
    <row r="7" spans="1:13" s="13" customFormat="1" ht="47.25" x14ac:dyDescent="0.25">
      <c r="A7" s="11" t="s">
        <v>16</v>
      </c>
      <c r="B7" s="21" t="s">
        <v>4</v>
      </c>
      <c r="C7" s="17"/>
      <c r="D7" s="12" t="e">
        <f>SUM(#REF!)</f>
        <v>#REF!</v>
      </c>
      <c r="E7" s="12">
        <f>SUM(E8:E9)</f>
        <v>9740294</v>
      </c>
      <c r="F7" s="12">
        <f t="shared" ref="F7:G7" si="6">SUM(F8:F9)</f>
        <v>60000</v>
      </c>
      <c r="G7" s="12">
        <f t="shared" si="6"/>
        <v>70316.2</v>
      </c>
      <c r="H7" s="12" t="e">
        <f t="shared" ref="H7:H10" si="7">D7-G7</f>
        <v>#REF!</v>
      </c>
      <c r="I7" s="12">
        <f t="shared" si="1"/>
        <v>9669977.8000000007</v>
      </c>
      <c r="J7" s="12">
        <f t="shared" si="2"/>
        <v>-10316.199999999997</v>
      </c>
      <c r="K7" s="12" t="e">
        <f t="shared" si="3"/>
        <v>#REF!</v>
      </c>
      <c r="L7" s="19">
        <f t="shared" si="4"/>
        <v>0.72191044746698607</v>
      </c>
      <c r="M7" s="19">
        <f>G7/F7*100</f>
        <v>117.19366666666666</v>
      </c>
    </row>
    <row r="8" spans="1:13" ht="19.5" customHeight="1" x14ac:dyDescent="0.25">
      <c r="A8" s="31" t="s">
        <v>20</v>
      </c>
      <c r="B8" s="30" t="s">
        <v>18</v>
      </c>
      <c r="C8" s="15" t="s">
        <v>14</v>
      </c>
      <c r="D8" s="14"/>
      <c r="E8" s="14">
        <v>177389</v>
      </c>
      <c r="F8" s="14">
        <v>60000</v>
      </c>
      <c r="G8" s="14">
        <v>70316.2</v>
      </c>
      <c r="H8" s="14"/>
      <c r="I8" s="14"/>
      <c r="J8" s="14"/>
      <c r="K8" s="14"/>
      <c r="L8" s="20">
        <f t="shared" si="4"/>
        <v>39.639549239242569</v>
      </c>
      <c r="M8" s="20">
        <f>G8/F8*100</f>
        <v>117.19366666666666</v>
      </c>
    </row>
    <row r="9" spans="1:13" ht="18" customHeight="1" x14ac:dyDescent="0.25">
      <c r="A9" s="31"/>
      <c r="B9" s="30"/>
      <c r="C9" s="15" t="s">
        <v>9</v>
      </c>
      <c r="D9" s="14"/>
      <c r="E9" s="14">
        <v>9562905</v>
      </c>
      <c r="F9" s="14">
        <v>0</v>
      </c>
      <c r="G9" s="14">
        <v>0</v>
      </c>
      <c r="H9" s="14"/>
      <c r="I9" s="14"/>
      <c r="J9" s="14"/>
      <c r="K9" s="14"/>
      <c r="L9" s="20">
        <f t="shared" si="4"/>
        <v>0</v>
      </c>
      <c r="M9" s="20"/>
    </row>
    <row r="10" spans="1:13" s="13" customFormat="1" ht="31.5" x14ac:dyDescent="0.25">
      <c r="A10" s="11" t="s">
        <v>17</v>
      </c>
      <c r="B10" s="21" t="s">
        <v>0</v>
      </c>
      <c r="C10" s="17"/>
      <c r="D10" s="12" t="e">
        <f>SUM(#REF!)</f>
        <v>#REF!</v>
      </c>
      <c r="E10" s="12">
        <f>SUM(E11:E17)</f>
        <v>34747572</v>
      </c>
      <c r="F10" s="12">
        <f t="shared" ref="F10" si="8">SUM(F11:F17)</f>
        <v>23471425.390000001</v>
      </c>
      <c r="G10" s="12">
        <f>SUM(G11:G17)</f>
        <v>33307491.350000001</v>
      </c>
      <c r="H10" s="12" t="e">
        <f t="shared" si="7"/>
        <v>#REF!</v>
      </c>
      <c r="I10" s="12">
        <f t="shared" si="1"/>
        <v>1440080.6499999985</v>
      </c>
      <c r="J10" s="12">
        <f t="shared" si="2"/>
        <v>-9836065.9600000009</v>
      </c>
      <c r="K10" s="12" t="e">
        <f t="shared" si="3"/>
        <v>#REF!</v>
      </c>
      <c r="L10" s="19">
        <f>G10/E10*100</f>
        <v>95.855593449809959</v>
      </c>
      <c r="M10" s="19">
        <f>G10/F10*100</f>
        <v>141.90655572281798</v>
      </c>
    </row>
    <row r="11" spans="1:13" ht="14.25" customHeight="1" x14ac:dyDescent="0.25">
      <c r="A11" s="31" t="s">
        <v>21</v>
      </c>
      <c r="B11" s="30" t="s">
        <v>19</v>
      </c>
      <c r="C11" s="15" t="s">
        <v>14</v>
      </c>
      <c r="D11" s="14"/>
      <c r="E11" s="14">
        <v>190757</v>
      </c>
      <c r="F11" s="14">
        <v>217369</v>
      </c>
      <c r="G11" s="14">
        <v>189951.78</v>
      </c>
      <c r="H11" s="14"/>
      <c r="I11" s="14"/>
      <c r="J11" s="14"/>
      <c r="K11" s="14"/>
      <c r="L11" s="20">
        <f t="shared" ref="L11:L17" si="9">G11/E11*100</f>
        <v>99.57788180774493</v>
      </c>
      <c r="M11" s="20">
        <f t="shared" ref="M11:M17" si="10">G11/F11*100</f>
        <v>87.386784684108591</v>
      </c>
    </row>
    <row r="12" spans="1:13" x14ac:dyDescent="0.25">
      <c r="A12" s="31"/>
      <c r="B12" s="30"/>
      <c r="C12" s="15" t="s">
        <v>13</v>
      </c>
      <c r="D12" s="14"/>
      <c r="E12" s="14">
        <v>69456</v>
      </c>
      <c r="F12" s="14">
        <v>34700</v>
      </c>
      <c r="G12" s="14">
        <v>61800</v>
      </c>
      <c r="H12" s="14"/>
      <c r="I12" s="14"/>
      <c r="J12" s="14"/>
      <c r="K12" s="14"/>
      <c r="L12" s="20">
        <f t="shared" si="9"/>
        <v>88.977194194885968</v>
      </c>
      <c r="M12" s="20">
        <f t="shared" si="10"/>
        <v>178.0979827089337</v>
      </c>
    </row>
    <row r="13" spans="1:13" x14ac:dyDescent="0.25">
      <c r="A13" s="31"/>
      <c r="B13" s="30"/>
      <c r="C13" s="15" t="s">
        <v>8</v>
      </c>
      <c r="D13" s="14"/>
      <c r="E13" s="14">
        <v>18677759</v>
      </c>
      <c r="F13" s="14">
        <v>6144776.3899999997</v>
      </c>
      <c r="G13" s="14">
        <v>18676799.640000001</v>
      </c>
      <c r="H13" s="14"/>
      <c r="I13" s="14"/>
      <c r="J13" s="14"/>
      <c r="K13" s="14"/>
      <c r="L13" s="20">
        <f t="shared" si="9"/>
        <v>99.994863623628518</v>
      </c>
      <c r="M13" s="20">
        <f t="shared" si="10"/>
        <v>303.94596083910551</v>
      </c>
    </row>
    <row r="14" spans="1:13" x14ac:dyDescent="0.25">
      <c r="A14" s="31"/>
      <c r="B14" s="30"/>
      <c r="C14" s="15" t="s">
        <v>11</v>
      </c>
      <c r="D14" s="14"/>
      <c r="E14" s="14">
        <v>6074705</v>
      </c>
      <c r="F14" s="14">
        <v>1111611</v>
      </c>
      <c r="G14" s="14">
        <v>4775310.2</v>
      </c>
      <c r="H14" s="14"/>
      <c r="I14" s="14"/>
      <c r="J14" s="14"/>
      <c r="K14" s="14"/>
      <c r="L14" s="20">
        <f t="shared" si="9"/>
        <v>78.609746481516382</v>
      </c>
      <c r="M14" s="20">
        <f t="shared" si="10"/>
        <v>429.58464786692463</v>
      </c>
    </row>
    <row r="15" spans="1:13" x14ac:dyDescent="0.25">
      <c r="A15" s="31"/>
      <c r="B15" s="30"/>
      <c r="C15" s="15" t="s">
        <v>12</v>
      </c>
      <c r="D15" s="14"/>
      <c r="E15" s="14">
        <v>9191245</v>
      </c>
      <c r="F15" s="14">
        <v>15757669</v>
      </c>
      <c r="G15" s="14">
        <v>9183889.7300000004</v>
      </c>
      <c r="H15" s="14"/>
      <c r="I15" s="14"/>
      <c r="J15" s="14"/>
      <c r="K15" s="14"/>
      <c r="L15" s="20">
        <f t="shared" si="9"/>
        <v>99.919975259064472</v>
      </c>
      <c r="M15" s="20">
        <f t="shared" si="10"/>
        <v>58.282032259974493</v>
      </c>
    </row>
    <row r="16" spans="1:13" x14ac:dyDescent="0.25">
      <c r="A16" s="31"/>
      <c r="B16" s="30"/>
      <c r="C16" s="15" t="s">
        <v>9</v>
      </c>
      <c r="D16" s="14"/>
      <c r="E16" s="14">
        <v>112350</v>
      </c>
      <c r="F16" s="14">
        <v>63200</v>
      </c>
      <c r="G16" s="14">
        <v>108350</v>
      </c>
      <c r="H16" s="14"/>
      <c r="I16" s="14"/>
      <c r="J16" s="14"/>
      <c r="K16" s="14"/>
      <c r="L16" s="20">
        <f t="shared" si="9"/>
        <v>96.439697374276818</v>
      </c>
      <c r="M16" s="20">
        <f t="shared" si="10"/>
        <v>171.43987341772151</v>
      </c>
    </row>
    <row r="17" spans="1:13" x14ac:dyDescent="0.25">
      <c r="A17" s="31"/>
      <c r="B17" s="30"/>
      <c r="C17" s="15" t="s">
        <v>10</v>
      </c>
      <c r="D17" s="14"/>
      <c r="E17" s="14">
        <v>431300</v>
      </c>
      <c r="F17" s="14">
        <v>142100</v>
      </c>
      <c r="G17" s="14">
        <v>311390</v>
      </c>
      <c r="H17" s="14"/>
      <c r="I17" s="14"/>
      <c r="J17" s="14"/>
      <c r="K17" s="14"/>
      <c r="L17" s="20">
        <f t="shared" si="9"/>
        <v>72.198006028286571</v>
      </c>
      <c r="M17" s="20">
        <f t="shared" si="10"/>
        <v>219.13441238564394</v>
      </c>
    </row>
  </sheetData>
  <autoFilter ref="A4:M4"/>
  <mergeCells count="5">
    <mergeCell ref="B2:M2"/>
    <mergeCell ref="B11:B17"/>
    <mergeCell ref="A11:A17"/>
    <mergeCell ref="B8:B9"/>
    <mergeCell ref="A8:A9"/>
  </mergeCells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Олеся Валерьевна Маскалева</cp:lastModifiedBy>
  <cp:lastPrinted>2023-08-03T11:26:08Z</cp:lastPrinted>
  <dcterms:created xsi:type="dcterms:W3CDTF">2018-04-12T12:44:43Z</dcterms:created>
  <dcterms:modified xsi:type="dcterms:W3CDTF">2024-03-07T05:06:46Z</dcterms:modified>
</cp:coreProperties>
</file>