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33.9\общие папки\OCЭПП\ЛЮДМИЛА\ЭФФЕКТИВНОСТЬ МП\2023\2023\"/>
    </mc:Choice>
  </mc:AlternateContent>
  <bookViews>
    <workbookView xWindow="0" yWindow="0" windowWidth="28800" windowHeight="11985"/>
  </bookViews>
  <sheets>
    <sheet name="приложение 1" sheetId="1" r:id="rId1"/>
    <sheet name="приложение 2" sheetId="2" r:id="rId2"/>
    <sheet name="приложение 1 (2)" sheetId="3" r:id="rId3"/>
    <sheet name="приложение 2 (2)" sheetId="4" r:id="rId4"/>
  </sheets>
  <calcPr calcId="162913"/>
</workbook>
</file>

<file path=xl/calcChain.xml><?xml version="1.0" encoding="utf-8"?>
<calcChain xmlns="http://schemas.openxmlformats.org/spreadsheetml/2006/main">
  <c r="G13" i="1" l="1"/>
  <c r="F13" i="1"/>
  <c r="F134" i="4" l="1"/>
  <c r="E134" i="4"/>
  <c r="D134" i="4"/>
  <c r="D135" i="4" s="1"/>
  <c r="C134" i="4"/>
  <c r="C135" i="4" s="1"/>
  <c r="H133" i="4"/>
  <c r="F133" i="4"/>
  <c r="E133" i="4"/>
  <c r="H132" i="4"/>
  <c r="F132" i="4"/>
  <c r="E132" i="4"/>
  <c r="D130" i="4"/>
  <c r="H130" i="4" s="1"/>
  <c r="C130" i="4"/>
  <c r="H129" i="4"/>
  <c r="F129" i="4"/>
  <c r="E129" i="4"/>
  <c r="H128" i="4"/>
  <c r="F128" i="4"/>
  <c r="E128" i="4"/>
  <c r="H127" i="4"/>
  <c r="F127" i="4"/>
  <c r="E127" i="4"/>
  <c r="H126" i="4"/>
  <c r="E126" i="4"/>
  <c r="H125" i="4"/>
  <c r="F125" i="4"/>
  <c r="E125" i="4"/>
  <c r="E130" i="4" s="1"/>
  <c r="D123" i="4"/>
  <c r="H123" i="4" s="1"/>
  <c r="C123" i="4"/>
  <c r="H122" i="4"/>
  <c r="E122" i="4"/>
  <c r="H121" i="4"/>
  <c r="E121" i="4"/>
  <c r="H120" i="4"/>
  <c r="F120" i="4"/>
  <c r="E120" i="4"/>
  <c r="H119" i="4"/>
  <c r="F119" i="4"/>
  <c r="E119" i="4"/>
  <c r="D117" i="4"/>
  <c r="H117" i="4" s="1"/>
  <c r="C117" i="4"/>
  <c r="H116" i="4"/>
  <c r="F116" i="4"/>
  <c r="E116" i="4"/>
  <c r="D114" i="4"/>
  <c r="H114" i="4" s="1"/>
  <c r="C114" i="4"/>
  <c r="H113" i="4"/>
  <c r="F113" i="4"/>
  <c r="E113" i="4"/>
  <c r="H112" i="4"/>
  <c r="F112" i="4"/>
  <c r="E112" i="4"/>
  <c r="H111" i="4"/>
  <c r="F111" i="4"/>
  <c r="E111" i="4"/>
  <c r="H110" i="4"/>
  <c r="F110" i="4"/>
  <c r="E110" i="4"/>
  <c r="D108" i="4"/>
  <c r="H108" i="4" s="1"/>
  <c r="C108" i="4"/>
  <c r="H107" i="4"/>
  <c r="F107" i="4"/>
  <c r="E107" i="4"/>
  <c r="H106" i="4"/>
  <c r="F106" i="4"/>
  <c r="E106" i="4"/>
  <c r="F104" i="4"/>
  <c r="D104" i="4"/>
  <c r="E104" i="4" s="1"/>
  <c r="C104" i="4"/>
  <c r="H104" i="4" s="1"/>
  <c r="H103" i="4"/>
  <c r="F103" i="4"/>
  <c r="E103" i="4"/>
  <c r="H102" i="4"/>
  <c r="F102" i="4"/>
  <c r="E102" i="4"/>
  <c r="H101" i="4"/>
  <c r="F101" i="4"/>
  <c r="E101" i="4"/>
  <c r="H100" i="4"/>
  <c r="F100" i="4"/>
  <c r="E100" i="4"/>
  <c r="H99" i="4"/>
  <c r="F99" i="4"/>
  <c r="E99" i="4"/>
  <c r="H98" i="4"/>
  <c r="F98" i="4"/>
  <c r="E98" i="4"/>
  <c r="H97" i="4"/>
  <c r="F97" i="4"/>
  <c r="E97" i="4"/>
  <c r="H96" i="4"/>
  <c r="F96" i="4"/>
  <c r="E96" i="4"/>
  <c r="H95" i="4"/>
  <c r="F95" i="4"/>
  <c r="E95" i="4"/>
  <c r="H94" i="4"/>
  <c r="F94" i="4"/>
  <c r="E94" i="4"/>
  <c r="D92" i="4"/>
  <c r="H92" i="4" s="1"/>
  <c r="C92" i="4"/>
  <c r="H91" i="4"/>
  <c r="F91" i="4"/>
  <c r="E91" i="4"/>
  <c r="H90" i="4"/>
  <c r="F90" i="4"/>
  <c r="E90" i="4"/>
  <c r="H89" i="4"/>
  <c r="F89" i="4"/>
  <c r="E89" i="4"/>
  <c r="H88" i="4"/>
  <c r="F88" i="4"/>
  <c r="E88" i="4"/>
  <c r="H87" i="4"/>
  <c r="F87" i="4"/>
  <c r="E87" i="4"/>
  <c r="H86" i="4"/>
  <c r="F86" i="4"/>
  <c r="E86" i="4"/>
  <c r="D84" i="4"/>
  <c r="H84" i="4" s="1"/>
  <c r="C84" i="4"/>
  <c r="H83" i="4"/>
  <c r="F83" i="4"/>
  <c r="E83" i="4"/>
  <c r="H82" i="4"/>
  <c r="F82" i="4"/>
  <c r="E82" i="4"/>
  <c r="H81" i="4"/>
  <c r="F81" i="4"/>
  <c r="E81" i="4"/>
  <c r="H80" i="4"/>
  <c r="F80" i="4"/>
  <c r="E80" i="4"/>
  <c r="H79" i="4"/>
  <c r="F79" i="4"/>
  <c r="E79" i="4"/>
  <c r="H78" i="4"/>
  <c r="F78" i="4"/>
  <c r="E78" i="4"/>
  <c r="H77" i="4"/>
  <c r="F77" i="4"/>
  <c r="E77" i="4"/>
  <c r="H76" i="4"/>
  <c r="F76" i="4"/>
  <c r="E76" i="4"/>
  <c r="E74" i="4"/>
  <c r="D74" i="4"/>
  <c r="H74" i="4" s="1"/>
  <c r="C74" i="4"/>
  <c r="H73" i="4"/>
  <c r="F73" i="4"/>
  <c r="E73" i="4"/>
  <c r="H72" i="4"/>
  <c r="F72" i="4"/>
  <c r="E72" i="4"/>
  <c r="H71" i="4"/>
  <c r="F71" i="4"/>
  <c r="E71" i="4"/>
  <c r="H70" i="4"/>
  <c r="F70" i="4"/>
  <c r="E70" i="4"/>
  <c r="H69" i="4"/>
  <c r="F69" i="4"/>
  <c r="E69" i="4"/>
  <c r="H68" i="4"/>
  <c r="F68" i="4"/>
  <c r="E68" i="4"/>
  <c r="H67" i="4"/>
  <c r="F67" i="4"/>
  <c r="E67" i="4"/>
  <c r="H66" i="4"/>
  <c r="F66" i="4"/>
  <c r="E66" i="4"/>
  <c r="H65" i="4"/>
  <c r="F65" i="4"/>
  <c r="E65" i="4"/>
  <c r="H64" i="4"/>
  <c r="F64" i="4"/>
  <c r="E64" i="4"/>
  <c r="H63" i="4"/>
  <c r="F63" i="4"/>
  <c r="E63" i="4"/>
  <c r="H62" i="4"/>
  <c r="F62" i="4"/>
  <c r="E62" i="4"/>
  <c r="H61" i="4"/>
  <c r="F61" i="4"/>
  <c r="E61" i="4"/>
  <c r="D59" i="4"/>
  <c r="H59" i="4" s="1"/>
  <c r="C59" i="4"/>
  <c r="H58" i="4"/>
  <c r="F58" i="4"/>
  <c r="E58" i="4"/>
  <c r="H57" i="4"/>
  <c r="F57" i="4"/>
  <c r="E57" i="4"/>
  <c r="D55" i="4"/>
  <c r="H55" i="4" s="1"/>
  <c r="C55" i="4"/>
  <c r="H54" i="4"/>
  <c r="E54" i="4"/>
  <c r="H53" i="4"/>
  <c r="F53" i="4"/>
  <c r="E53" i="4"/>
  <c r="H52" i="4"/>
  <c r="F52" i="4"/>
  <c r="E52" i="4"/>
  <c r="H51" i="4"/>
  <c r="F51" i="4"/>
  <c r="E51" i="4"/>
  <c r="H50" i="4"/>
  <c r="F50" i="4"/>
  <c r="E50" i="4"/>
  <c r="H49" i="4"/>
  <c r="F49" i="4"/>
  <c r="E49" i="4"/>
  <c r="H48" i="4"/>
  <c r="F48" i="4"/>
  <c r="E48" i="4"/>
  <c r="F46" i="4"/>
  <c r="D46" i="4"/>
  <c r="E46" i="4" s="1"/>
  <c r="C46" i="4"/>
  <c r="H45" i="4"/>
  <c r="F45" i="4"/>
  <c r="E45" i="4"/>
  <c r="H44" i="4"/>
  <c r="F44" i="4"/>
  <c r="E44" i="4"/>
  <c r="H43" i="4"/>
  <c r="F43" i="4"/>
  <c r="E43" i="4"/>
  <c r="H42" i="4"/>
  <c r="F42" i="4"/>
  <c r="E42" i="4"/>
  <c r="H41" i="4"/>
  <c r="F41" i="4"/>
  <c r="E41" i="4"/>
  <c r="H40" i="4"/>
  <c r="G40" i="4"/>
  <c r="F40" i="4"/>
  <c r="E40" i="4"/>
  <c r="H39" i="4"/>
  <c r="F39" i="4"/>
  <c r="E39" i="4"/>
  <c r="D37" i="4"/>
  <c r="H37" i="4" s="1"/>
  <c r="C37" i="4"/>
  <c r="H36" i="4"/>
  <c r="F36" i="4"/>
  <c r="E36" i="4"/>
  <c r="H35" i="4"/>
  <c r="F35" i="4"/>
  <c r="E35" i="4"/>
  <c r="H34" i="4"/>
  <c r="F34" i="4"/>
  <c r="E34" i="4"/>
  <c r="H33" i="4"/>
  <c r="F33" i="4"/>
  <c r="E33" i="4"/>
  <c r="H32" i="4"/>
  <c r="F32" i="4"/>
  <c r="E32" i="4"/>
  <c r="H31" i="4"/>
  <c r="F31" i="4"/>
  <c r="E31" i="4"/>
  <c r="H30" i="4"/>
  <c r="F30" i="4"/>
  <c r="E30" i="4"/>
  <c r="H29" i="4"/>
  <c r="F29" i="4"/>
  <c r="E29" i="4"/>
  <c r="H28" i="4"/>
  <c r="F28" i="4"/>
  <c r="E28" i="4"/>
  <c r="H27" i="4"/>
  <c r="F27" i="4"/>
  <c r="E27" i="4"/>
  <c r="H26" i="4"/>
  <c r="F26" i="4"/>
  <c r="E26" i="4"/>
  <c r="H25" i="4"/>
  <c r="F25" i="4"/>
  <c r="E25" i="4"/>
  <c r="H24" i="4"/>
  <c r="F24" i="4"/>
  <c r="E24" i="4"/>
  <c r="E22" i="4"/>
  <c r="D22" i="4"/>
  <c r="H22" i="4" s="1"/>
  <c r="C22" i="4"/>
  <c r="H21" i="4"/>
  <c r="F21" i="4"/>
  <c r="E21" i="4"/>
  <c r="H20" i="4"/>
  <c r="F20" i="4"/>
  <c r="E20" i="4"/>
  <c r="H19" i="4"/>
  <c r="F19" i="4"/>
  <c r="E19" i="4"/>
  <c r="H18" i="4"/>
  <c r="F18" i="4"/>
  <c r="E18" i="4"/>
  <c r="H17" i="4"/>
  <c r="F17" i="4"/>
  <c r="E17" i="4"/>
  <c r="H16" i="4"/>
  <c r="F16" i="4"/>
  <c r="E16" i="4"/>
  <c r="H15" i="4"/>
  <c r="F15" i="4"/>
  <c r="E15" i="4"/>
  <c r="H14" i="4"/>
  <c r="F14" i="4"/>
  <c r="E14" i="4"/>
  <c r="H13" i="4"/>
  <c r="F13" i="4"/>
  <c r="E13" i="4"/>
  <c r="H12" i="4"/>
  <c r="F12" i="4"/>
  <c r="E12" i="4"/>
  <c r="H11" i="4"/>
  <c r="F11" i="4"/>
  <c r="E11" i="4"/>
  <c r="H10" i="4"/>
  <c r="F10" i="4"/>
  <c r="E10" i="4"/>
  <c r="H9" i="4"/>
  <c r="F9" i="4"/>
  <c r="E9" i="4"/>
  <c r="I10" i="3"/>
  <c r="I11" i="3"/>
  <c r="I12" i="3"/>
  <c r="I13" i="3"/>
  <c r="I14" i="3"/>
  <c r="I15" i="3"/>
  <c r="I16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6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3" i="3"/>
  <c r="I144" i="3"/>
  <c r="I145" i="3"/>
  <c r="I146" i="3"/>
  <c r="I147" i="3"/>
  <c r="I148" i="3"/>
  <c r="I149" i="3"/>
  <c r="I150" i="3"/>
  <c r="I152" i="3"/>
  <c r="I153" i="3"/>
  <c r="I155" i="3"/>
  <c r="I156" i="3"/>
  <c r="I157" i="3"/>
  <c r="I158" i="3"/>
  <c r="I159" i="3"/>
  <c r="I160" i="3"/>
  <c r="I161" i="3"/>
  <c r="I162" i="3"/>
  <c r="I163" i="3"/>
  <c r="I164" i="3"/>
  <c r="I166" i="3"/>
  <c r="I167" i="3"/>
  <c r="I170" i="3"/>
  <c r="I171" i="3"/>
  <c r="I172" i="3"/>
  <c r="I173" i="3"/>
  <c r="I174" i="3"/>
  <c r="I175" i="3"/>
  <c r="I176" i="3"/>
  <c r="I178" i="3"/>
  <c r="I179" i="3"/>
  <c r="I180" i="3"/>
  <c r="I181" i="3"/>
  <c r="I182" i="3"/>
  <c r="I183" i="3"/>
  <c r="I184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8" i="3"/>
  <c r="I9" i="3"/>
  <c r="G13" i="3"/>
  <c r="F13" i="3"/>
  <c r="I7" i="3"/>
  <c r="G200" i="3"/>
  <c r="F200" i="3"/>
  <c r="G199" i="3"/>
  <c r="F199" i="3"/>
  <c r="G198" i="3"/>
  <c r="F198" i="3"/>
  <c r="G197" i="3"/>
  <c r="F197" i="3"/>
  <c r="G196" i="3"/>
  <c r="F196" i="3"/>
  <c r="G195" i="3"/>
  <c r="F195" i="3"/>
  <c r="G194" i="3"/>
  <c r="F194" i="3"/>
  <c r="G193" i="3"/>
  <c r="F193" i="3"/>
  <c r="G192" i="3"/>
  <c r="F192" i="3"/>
  <c r="G191" i="3"/>
  <c r="F191" i="3"/>
  <c r="G190" i="3"/>
  <c r="F190" i="3"/>
  <c r="G189" i="3"/>
  <c r="F189" i="3"/>
  <c r="G188" i="3"/>
  <c r="F188" i="3"/>
  <c r="G187" i="3"/>
  <c r="F187" i="3"/>
  <c r="G186" i="3"/>
  <c r="F186" i="3"/>
  <c r="H184" i="3"/>
  <c r="G184" i="3"/>
  <c r="F184" i="3"/>
  <c r="F183" i="3"/>
  <c r="H182" i="3"/>
  <c r="G182" i="3"/>
  <c r="F182" i="3"/>
  <c r="H181" i="3"/>
  <c r="G181" i="3"/>
  <c r="F181" i="3"/>
  <c r="H180" i="3"/>
  <c r="G180" i="3"/>
  <c r="F180" i="3"/>
  <c r="H179" i="3"/>
  <c r="G179" i="3"/>
  <c r="F179" i="3"/>
  <c r="H178" i="3"/>
  <c r="G178" i="3"/>
  <c r="F178" i="3"/>
  <c r="H176" i="3"/>
  <c r="G176" i="3"/>
  <c r="F176" i="3"/>
  <c r="H175" i="3"/>
  <c r="G175" i="3"/>
  <c r="F175" i="3"/>
  <c r="H174" i="3"/>
  <c r="G174" i="3"/>
  <c r="F174" i="3"/>
  <c r="H173" i="3"/>
  <c r="G173" i="3"/>
  <c r="F173" i="3"/>
  <c r="H172" i="3"/>
  <c r="G172" i="3"/>
  <c r="F172" i="3"/>
  <c r="H171" i="3"/>
  <c r="G171" i="3"/>
  <c r="F171" i="3"/>
  <c r="H170" i="3"/>
  <c r="G170" i="3"/>
  <c r="F170" i="3"/>
  <c r="G167" i="3"/>
  <c r="F167" i="3"/>
  <c r="G166" i="3"/>
  <c r="F166" i="3"/>
  <c r="H164" i="3"/>
  <c r="G164" i="3"/>
  <c r="F164" i="3"/>
  <c r="H163" i="3"/>
  <c r="G163" i="3"/>
  <c r="F163" i="3"/>
  <c r="H162" i="3"/>
  <c r="G162" i="3"/>
  <c r="F162" i="3"/>
  <c r="H161" i="3"/>
  <c r="G161" i="3"/>
  <c r="F161" i="3"/>
  <c r="H160" i="3"/>
  <c r="G160" i="3"/>
  <c r="F160" i="3"/>
  <c r="G159" i="3"/>
  <c r="F159" i="3"/>
  <c r="G158" i="3"/>
  <c r="F158" i="3"/>
  <c r="G157" i="3"/>
  <c r="F157" i="3"/>
  <c r="H156" i="3"/>
  <c r="G156" i="3"/>
  <c r="F156" i="3"/>
  <c r="H155" i="3"/>
  <c r="G155" i="3"/>
  <c r="F155" i="3"/>
  <c r="G153" i="3"/>
  <c r="F153" i="3"/>
  <c r="G152" i="3"/>
  <c r="F152" i="3"/>
  <c r="H150" i="3"/>
  <c r="G150" i="3"/>
  <c r="F150" i="3"/>
  <c r="H149" i="3"/>
  <c r="G149" i="3"/>
  <c r="F149" i="3"/>
  <c r="H148" i="3"/>
  <c r="G148" i="3"/>
  <c r="F148" i="3"/>
  <c r="H147" i="3"/>
  <c r="G147" i="3"/>
  <c r="F147" i="3"/>
  <c r="H146" i="3"/>
  <c r="G146" i="3"/>
  <c r="F146" i="3"/>
  <c r="H145" i="3"/>
  <c r="G145" i="3"/>
  <c r="F145" i="3"/>
  <c r="H144" i="3"/>
  <c r="G144" i="3"/>
  <c r="F144" i="3"/>
  <c r="H143" i="3"/>
  <c r="G143" i="3"/>
  <c r="F143" i="3"/>
  <c r="H141" i="3"/>
  <c r="G141" i="3"/>
  <c r="F141" i="3"/>
  <c r="H140" i="3"/>
  <c r="G140" i="3"/>
  <c r="F140" i="3"/>
  <c r="H139" i="3"/>
  <c r="G139" i="3"/>
  <c r="F139" i="3"/>
  <c r="H138" i="3"/>
  <c r="G138" i="3"/>
  <c r="F138" i="3"/>
  <c r="H137" i="3"/>
  <c r="G137" i="3"/>
  <c r="F137" i="3"/>
  <c r="H136" i="3"/>
  <c r="G136" i="3"/>
  <c r="F136" i="3"/>
  <c r="H135" i="3"/>
  <c r="G135" i="3"/>
  <c r="F135" i="3"/>
  <c r="H134" i="3"/>
  <c r="G134" i="3"/>
  <c r="F134" i="3"/>
  <c r="H133" i="3"/>
  <c r="G133" i="3"/>
  <c r="F133" i="3"/>
  <c r="H132" i="3"/>
  <c r="G132" i="3"/>
  <c r="F132" i="3"/>
  <c r="H131" i="3"/>
  <c r="G131" i="3"/>
  <c r="F131" i="3"/>
  <c r="H130" i="3"/>
  <c r="G130" i="3"/>
  <c r="F130" i="3"/>
  <c r="H129" i="3"/>
  <c r="G129" i="3"/>
  <c r="F129" i="3"/>
  <c r="H128" i="3"/>
  <c r="G128" i="3"/>
  <c r="F128" i="3"/>
  <c r="H127" i="3"/>
  <c r="G127" i="3"/>
  <c r="F127" i="3"/>
  <c r="H126" i="3"/>
  <c r="G126" i="3"/>
  <c r="F126" i="3"/>
  <c r="H125" i="3"/>
  <c r="G125" i="3"/>
  <c r="F125" i="3"/>
  <c r="H124" i="3"/>
  <c r="G124" i="3"/>
  <c r="F124" i="3"/>
  <c r="H123" i="3"/>
  <c r="G123" i="3"/>
  <c r="F123" i="3"/>
  <c r="H122" i="3"/>
  <c r="G122" i="3"/>
  <c r="F122" i="3"/>
  <c r="H120" i="3"/>
  <c r="G120" i="3"/>
  <c r="F120" i="3"/>
  <c r="H119" i="3"/>
  <c r="G119" i="3"/>
  <c r="F119" i="3"/>
  <c r="H118" i="3"/>
  <c r="G118" i="3"/>
  <c r="F118" i="3"/>
  <c r="H117" i="3"/>
  <c r="G117" i="3"/>
  <c r="F117" i="3"/>
  <c r="H116" i="3"/>
  <c r="G116" i="3"/>
  <c r="F116" i="3"/>
  <c r="G114" i="3"/>
  <c r="F114" i="3"/>
  <c r="G113" i="3"/>
  <c r="F113" i="3"/>
  <c r="G112" i="3"/>
  <c r="F112" i="3"/>
  <c r="H111" i="3"/>
  <c r="G111" i="3"/>
  <c r="F111" i="3"/>
  <c r="H110" i="3"/>
  <c r="G110" i="3"/>
  <c r="F110" i="3"/>
  <c r="H109" i="3"/>
  <c r="G109" i="3"/>
  <c r="F109" i="3"/>
  <c r="H108" i="3"/>
  <c r="G108" i="3"/>
  <c r="F108" i="3"/>
  <c r="H107" i="3"/>
  <c r="G107" i="3"/>
  <c r="F107" i="3"/>
  <c r="H106" i="3"/>
  <c r="G106" i="3"/>
  <c r="F106" i="3"/>
  <c r="H105" i="3"/>
  <c r="G105" i="3"/>
  <c r="F105" i="3"/>
  <c r="H104" i="3"/>
  <c r="G104" i="3"/>
  <c r="F104" i="3"/>
  <c r="H103" i="3"/>
  <c r="G103" i="3"/>
  <c r="F103" i="3"/>
  <c r="H102" i="3"/>
  <c r="G102" i="3"/>
  <c r="F102" i="3"/>
  <c r="H101" i="3"/>
  <c r="G101" i="3"/>
  <c r="F101" i="3"/>
  <c r="H100" i="3"/>
  <c r="G100" i="3"/>
  <c r="F100" i="3"/>
  <c r="H99" i="3"/>
  <c r="G99" i="3"/>
  <c r="F99" i="3"/>
  <c r="H98" i="3"/>
  <c r="G98" i="3"/>
  <c r="F98" i="3"/>
  <c r="G96" i="3"/>
  <c r="F96" i="3"/>
  <c r="G95" i="3"/>
  <c r="F95" i="3"/>
  <c r="G94" i="3"/>
  <c r="F94" i="3"/>
  <c r="G93" i="3"/>
  <c r="F93" i="3"/>
  <c r="G92" i="3"/>
  <c r="F92" i="3"/>
  <c r="G91" i="3"/>
  <c r="F91" i="3"/>
  <c r="G90" i="3"/>
  <c r="F90" i="3"/>
  <c r="G89" i="3"/>
  <c r="F89" i="3"/>
  <c r="G88" i="3"/>
  <c r="F88" i="3"/>
  <c r="G87" i="3"/>
  <c r="F87" i="3"/>
  <c r="G86" i="3"/>
  <c r="F86" i="3"/>
  <c r="G85" i="3"/>
  <c r="F85" i="3"/>
  <c r="G84" i="3"/>
  <c r="F84" i="3"/>
  <c r="G83" i="3"/>
  <c r="F83" i="3"/>
  <c r="G82" i="3"/>
  <c r="F82" i="3"/>
  <c r="G81" i="3"/>
  <c r="F81" i="3"/>
  <c r="G80" i="3"/>
  <c r="F80" i="3"/>
  <c r="G79" i="3"/>
  <c r="F79" i="3"/>
  <c r="G78" i="3"/>
  <c r="F78" i="3"/>
  <c r="G77" i="3"/>
  <c r="F77" i="3"/>
  <c r="G76" i="3"/>
  <c r="F76" i="3"/>
  <c r="G75" i="3"/>
  <c r="F75" i="3"/>
  <c r="G74" i="3"/>
  <c r="F74" i="3"/>
  <c r="G73" i="3"/>
  <c r="F73" i="3"/>
  <c r="G71" i="3"/>
  <c r="F71" i="3"/>
  <c r="G70" i="3"/>
  <c r="F70" i="3"/>
  <c r="H68" i="3"/>
  <c r="G68" i="3"/>
  <c r="F68" i="3"/>
  <c r="H67" i="3"/>
  <c r="G67" i="3"/>
  <c r="F67" i="3"/>
  <c r="H66" i="3"/>
  <c r="G66" i="3"/>
  <c r="F66" i="3"/>
  <c r="H65" i="3"/>
  <c r="G65" i="3"/>
  <c r="F65" i="3"/>
  <c r="H64" i="3"/>
  <c r="G64" i="3"/>
  <c r="F64" i="3"/>
  <c r="H63" i="3"/>
  <c r="G63" i="3"/>
  <c r="F63" i="3"/>
  <c r="H61" i="3"/>
  <c r="G61" i="3"/>
  <c r="F61" i="3"/>
  <c r="H60" i="3"/>
  <c r="G60" i="3"/>
  <c r="F60" i="3"/>
  <c r="H59" i="3"/>
  <c r="G59" i="3"/>
  <c r="F59" i="3"/>
  <c r="H58" i="3"/>
  <c r="G58" i="3"/>
  <c r="F58" i="3"/>
  <c r="H57" i="3"/>
  <c r="G57" i="3"/>
  <c r="F57" i="3"/>
  <c r="H56" i="3"/>
  <c r="G56" i="3"/>
  <c r="F56" i="3"/>
  <c r="G54" i="3"/>
  <c r="F54" i="3"/>
  <c r="G53" i="3"/>
  <c r="F53" i="3"/>
  <c r="H52" i="3"/>
  <c r="G52" i="3"/>
  <c r="F52" i="3"/>
  <c r="H51" i="3"/>
  <c r="G51" i="3"/>
  <c r="F51" i="3"/>
  <c r="H50" i="3"/>
  <c r="G50" i="3"/>
  <c r="F50" i="3"/>
  <c r="H49" i="3"/>
  <c r="G49" i="3"/>
  <c r="F49" i="3"/>
  <c r="H48" i="3"/>
  <c r="G48" i="3"/>
  <c r="F48" i="3"/>
  <c r="H47" i="3"/>
  <c r="G47" i="3"/>
  <c r="F47" i="3"/>
  <c r="H46" i="3"/>
  <c r="G46" i="3"/>
  <c r="F46" i="3"/>
  <c r="H45" i="3"/>
  <c r="G45" i="3"/>
  <c r="F45" i="3"/>
  <c r="H44" i="3"/>
  <c r="G44" i="3"/>
  <c r="F44" i="3"/>
  <c r="H43" i="3"/>
  <c r="G43" i="3"/>
  <c r="F43" i="3"/>
  <c r="H42" i="3"/>
  <c r="G42" i="3"/>
  <c r="F42" i="3"/>
  <c r="H41" i="3"/>
  <c r="G41" i="3"/>
  <c r="F41" i="3"/>
  <c r="H40" i="3"/>
  <c r="G40" i="3"/>
  <c r="F40" i="3"/>
  <c r="H39" i="3"/>
  <c r="G39" i="3"/>
  <c r="F39" i="3"/>
  <c r="H38" i="3"/>
  <c r="G38" i="3"/>
  <c r="F38" i="3"/>
  <c r="H37" i="3"/>
  <c r="G37" i="3"/>
  <c r="F37" i="3"/>
  <c r="H35" i="3"/>
  <c r="G35" i="3"/>
  <c r="F35" i="3"/>
  <c r="G34" i="3"/>
  <c r="F34" i="3"/>
  <c r="G33" i="3"/>
  <c r="F33" i="3"/>
  <c r="G32" i="3"/>
  <c r="F32" i="3"/>
  <c r="H31" i="3"/>
  <c r="G31" i="3"/>
  <c r="F31" i="3"/>
  <c r="H30" i="3"/>
  <c r="G30" i="3"/>
  <c r="F30" i="3"/>
  <c r="H29" i="3"/>
  <c r="G29" i="3"/>
  <c r="F29" i="3"/>
  <c r="H28" i="3"/>
  <c r="G28" i="3"/>
  <c r="F28" i="3"/>
  <c r="H26" i="3"/>
  <c r="G26" i="3"/>
  <c r="F26" i="3"/>
  <c r="H25" i="3"/>
  <c r="G25" i="3"/>
  <c r="F25" i="3"/>
  <c r="H24" i="3"/>
  <c r="G24" i="3"/>
  <c r="F24" i="3"/>
  <c r="H23" i="3"/>
  <c r="G23" i="3"/>
  <c r="F23" i="3"/>
  <c r="H22" i="3"/>
  <c r="G22" i="3"/>
  <c r="F22" i="3"/>
  <c r="H21" i="3"/>
  <c r="G21" i="3"/>
  <c r="F21" i="3"/>
  <c r="H20" i="3"/>
  <c r="G20" i="3"/>
  <c r="F20" i="3"/>
  <c r="G19" i="3"/>
  <c r="F19" i="3"/>
  <c r="H18" i="3"/>
  <c r="G18" i="3"/>
  <c r="F18" i="3"/>
  <c r="H16" i="3"/>
  <c r="G16" i="3"/>
  <c r="F16" i="3"/>
  <c r="H15" i="3"/>
  <c r="G15" i="3"/>
  <c r="F15" i="3"/>
  <c r="H14" i="3"/>
  <c r="G14" i="3"/>
  <c r="F14" i="3"/>
  <c r="G12" i="3"/>
  <c r="F12" i="3"/>
  <c r="G11" i="3"/>
  <c r="F11" i="3"/>
  <c r="H10" i="3"/>
  <c r="G10" i="3"/>
  <c r="F10" i="3"/>
  <c r="H9" i="3"/>
  <c r="G9" i="3"/>
  <c r="F9" i="3"/>
  <c r="H8" i="3"/>
  <c r="G8" i="3"/>
  <c r="F8" i="3"/>
  <c r="H7" i="3"/>
  <c r="G7" i="3"/>
  <c r="F7" i="3"/>
  <c r="H135" i="4" l="1"/>
  <c r="F135" i="4"/>
  <c r="E135" i="4"/>
  <c r="F22" i="4"/>
  <c r="G46" i="4"/>
  <c r="E55" i="4"/>
  <c r="F74" i="4"/>
  <c r="H46" i="4"/>
  <c r="F55" i="4"/>
  <c r="E108" i="4"/>
  <c r="E123" i="4"/>
  <c r="H134" i="4"/>
  <c r="F108" i="4"/>
  <c r="E114" i="4"/>
  <c r="E117" i="4"/>
  <c r="F123" i="4"/>
  <c r="E37" i="4"/>
  <c r="E59" i="4"/>
  <c r="E92" i="4"/>
  <c r="F114" i="4"/>
  <c r="F117" i="4"/>
  <c r="F37" i="4"/>
  <c r="F59" i="4"/>
  <c r="E84" i="4"/>
  <c r="F92" i="4"/>
  <c r="F84" i="4"/>
  <c r="F130" i="4"/>
  <c r="G114" i="1"/>
  <c r="F114" i="1"/>
  <c r="F42" i="1"/>
  <c r="G42" i="1"/>
  <c r="H42" i="1"/>
  <c r="F41" i="1"/>
  <c r="G41" i="1"/>
  <c r="H41" i="1"/>
  <c r="G32" i="1" l="1"/>
  <c r="G33" i="1"/>
  <c r="G34" i="1"/>
  <c r="F32" i="1"/>
  <c r="F33" i="1"/>
  <c r="F34" i="1"/>
  <c r="F31" i="1"/>
  <c r="G31" i="1"/>
  <c r="H31" i="1"/>
  <c r="F30" i="1"/>
  <c r="G30" i="1"/>
  <c r="H30" i="1"/>
  <c r="F29" i="1"/>
  <c r="G29" i="1"/>
  <c r="H29" i="1"/>
  <c r="F26" i="1"/>
  <c r="G26" i="1"/>
  <c r="H26" i="1"/>
  <c r="F96" i="1" l="1"/>
  <c r="G96" i="1"/>
  <c r="F95" i="1"/>
  <c r="F94" i="1"/>
  <c r="G94" i="1"/>
  <c r="D123" i="2" l="1"/>
  <c r="E122" i="2"/>
  <c r="C123" i="2"/>
  <c r="D104" i="2"/>
  <c r="C104" i="2"/>
  <c r="F94" i="2"/>
  <c r="E94" i="2"/>
  <c r="E29" i="2" l="1"/>
  <c r="F29" i="2"/>
  <c r="C22" i="2" l="1"/>
  <c r="D22" i="2"/>
  <c r="E21" i="2"/>
  <c r="F21" i="2"/>
  <c r="H176" i="1" l="1"/>
  <c r="F93" i="1" l="1"/>
  <c r="G93" i="1"/>
  <c r="F92" i="1"/>
  <c r="G92" i="1"/>
  <c r="F91" i="1"/>
  <c r="G91" i="1"/>
  <c r="F90" i="1"/>
  <c r="G90" i="1"/>
  <c r="F89" i="1"/>
  <c r="G89" i="1"/>
  <c r="F88" i="1"/>
  <c r="G88" i="1"/>
  <c r="F87" i="1"/>
  <c r="G87" i="1"/>
  <c r="F83" i="1"/>
  <c r="G83" i="1"/>
  <c r="F84" i="1"/>
  <c r="G84" i="1"/>
  <c r="F85" i="1"/>
  <c r="G85" i="1"/>
  <c r="F86" i="1"/>
  <c r="G86" i="1"/>
  <c r="F82" i="1"/>
  <c r="G82" i="1"/>
  <c r="F81" i="1"/>
  <c r="G81" i="1"/>
  <c r="F80" i="1"/>
  <c r="G80" i="1"/>
  <c r="F79" i="1"/>
  <c r="G79" i="1"/>
  <c r="F78" i="1"/>
  <c r="G78" i="1"/>
  <c r="F77" i="1"/>
  <c r="G77" i="1"/>
  <c r="F76" i="1"/>
  <c r="G76" i="1"/>
  <c r="F75" i="1"/>
  <c r="G75" i="1"/>
  <c r="F74" i="1"/>
  <c r="G74" i="1"/>
  <c r="F73" i="1"/>
  <c r="G73" i="1"/>
  <c r="F54" i="1"/>
  <c r="G54" i="1"/>
  <c r="F35" i="1"/>
  <c r="G35" i="1"/>
  <c r="H35" i="1"/>
  <c r="F176" i="1"/>
  <c r="G176" i="1"/>
  <c r="F128" i="2" l="1"/>
  <c r="E128" i="2"/>
  <c r="F111" i="2"/>
  <c r="F112" i="2"/>
  <c r="E111" i="2"/>
  <c r="E112" i="2"/>
  <c r="E101" i="2"/>
  <c r="F101" i="2"/>
  <c r="E99" i="2"/>
  <c r="F99" i="2"/>
  <c r="E83" i="2" l="1"/>
  <c r="F83" i="2"/>
  <c r="D84" i="2"/>
  <c r="C84" i="2"/>
  <c r="E79" i="2"/>
  <c r="F79" i="2"/>
  <c r="E53" i="2" l="1"/>
  <c r="F53" i="2"/>
  <c r="F49" i="2"/>
  <c r="E49" i="2"/>
  <c r="E43" i="2"/>
  <c r="F43" i="2"/>
  <c r="E42" i="2"/>
  <c r="F42" i="2"/>
  <c r="E30" i="2"/>
  <c r="F30" i="2"/>
  <c r="E28" i="2"/>
  <c r="F28" i="2"/>
  <c r="E27" i="2"/>
  <c r="F27" i="2"/>
  <c r="E17" i="2"/>
  <c r="F17" i="2"/>
  <c r="F9" i="2"/>
  <c r="E9" i="2"/>
  <c r="F19" i="1" l="1"/>
  <c r="G19" i="1"/>
  <c r="F20" i="1"/>
  <c r="G20" i="1"/>
  <c r="H103" i="1" l="1"/>
  <c r="G157" i="1" l="1"/>
  <c r="G158" i="1"/>
  <c r="G159" i="1"/>
  <c r="F157" i="1"/>
  <c r="F158" i="1"/>
  <c r="F159" i="1"/>
  <c r="G166" i="1"/>
  <c r="F166" i="1"/>
  <c r="H51" i="1"/>
  <c r="G153" i="1"/>
  <c r="F153" i="1"/>
  <c r="F113" i="1"/>
  <c r="G113" i="1"/>
  <c r="G103" i="1"/>
  <c r="F103" i="1"/>
  <c r="G51" i="1" l="1"/>
  <c r="F51" i="1"/>
  <c r="G28" i="1"/>
  <c r="F28" i="1"/>
  <c r="F25" i="1"/>
  <c r="G12" i="1"/>
  <c r="F12" i="1"/>
  <c r="D134" i="2" l="1"/>
  <c r="C134" i="2"/>
  <c r="F133" i="2"/>
  <c r="E133" i="2"/>
  <c r="F129" i="2"/>
  <c r="D130" i="2"/>
  <c r="E129" i="2"/>
  <c r="C130" i="2"/>
  <c r="D108" i="2" l="1"/>
  <c r="C108" i="2"/>
  <c r="F107" i="2"/>
  <c r="E107" i="2"/>
  <c r="F106" i="2"/>
  <c r="E106" i="2"/>
  <c r="E103" i="2"/>
  <c r="F103" i="2"/>
  <c r="E102" i="2"/>
  <c r="F102" i="2"/>
  <c r="E89" i="2"/>
  <c r="F89" i="2"/>
  <c r="E80" i="2"/>
  <c r="F80" i="2"/>
  <c r="F77" i="2"/>
  <c r="E77" i="2"/>
  <c r="D59" i="2" l="1"/>
  <c r="C59" i="2"/>
  <c r="E57" i="2"/>
  <c r="F57" i="2"/>
  <c r="D55" i="2"/>
  <c r="C55" i="2"/>
  <c r="F51" i="2"/>
  <c r="E51" i="2"/>
  <c r="F50" i="2"/>
  <c r="E50" i="2"/>
  <c r="F48" i="2"/>
  <c r="F52" i="2"/>
  <c r="E48" i="2"/>
  <c r="D46" i="2"/>
  <c r="C46" i="2"/>
  <c r="F41" i="2"/>
  <c r="F44" i="2"/>
  <c r="F45" i="2"/>
  <c r="E41" i="2"/>
  <c r="E44" i="2"/>
  <c r="E45" i="2"/>
  <c r="F39" i="2"/>
  <c r="E39" i="2"/>
  <c r="E31" i="2"/>
  <c r="F31" i="2"/>
  <c r="F25" i="2"/>
  <c r="E25" i="2"/>
  <c r="E20" i="2"/>
  <c r="F20" i="2"/>
  <c r="E18" i="2"/>
  <c r="F18" i="2"/>
  <c r="E16" i="2"/>
  <c r="F16" i="2"/>
  <c r="E13" i="2"/>
  <c r="F13" i="2"/>
  <c r="F150" i="1" l="1"/>
  <c r="G150" i="1"/>
  <c r="H150" i="1"/>
  <c r="F149" i="1"/>
  <c r="G149" i="1"/>
  <c r="H149" i="1"/>
  <c r="G112" i="1" l="1"/>
  <c r="F112" i="1"/>
  <c r="G187" i="1" l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186" i="1"/>
  <c r="G53" i="1" l="1"/>
  <c r="F53" i="1"/>
  <c r="G11" i="1" l="1"/>
  <c r="F11" i="1"/>
  <c r="F137" i="1" l="1"/>
  <c r="G137" i="1"/>
  <c r="G40" i="2" l="1"/>
  <c r="F15" i="1" l="1"/>
  <c r="G143" i="1" l="1"/>
  <c r="F143" i="1"/>
  <c r="H123" i="1" l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3" i="1"/>
  <c r="H144" i="1"/>
  <c r="H145" i="1"/>
  <c r="H146" i="1"/>
  <c r="H147" i="1"/>
  <c r="H148" i="1"/>
  <c r="H122" i="1"/>
  <c r="H99" i="1" l="1"/>
  <c r="H100" i="1"/>
  <c r="H101" i="1"/>
  <c r="H102" i="1"/>
  <c r="H104" i="1"/>
  <c r="H105" i="1"/>
  <c r="H106" i="1"/>
  <c r="H107" i="1"/>
  <c r="H108" i="1"/>
  <c r="H109" i="1"/>
  <c r="H110" i="1"/>
  <c r="H111" i="1"/>
  <c r="H98" i="1"/>
  <c r="F111" i="1"/>
  <c r="G111" i="1"/>
  <c r="F109" i="1"/>
  <c r="G109" i="1"/>
  <c r="H179" i="1" l="1"/>
  <c r="H180" i="1"/>
  <c r="H181" i="1"/>
  <c r="H182" i="1"/>
  <c r="H184" i="1"/>
  <c r="H178" i="1"/>
  <c r="H171" i="1"/>
  <c r="H172" i="1"/>
  <c r="H173" i="1"/>
  <c r="H174" i="1"/>
  <c r="H175" i="1"/>
  <c r="H170" i="1"/>
  <c r="H156" i="1"/>
  <c r="H160" i="1"/>
  <c r="H161" i="1"/>
  <c r="H162" i="1"/>
  <c r="H163" i="1"/>
  <c r="H164" i="1"/>
  <c r="H155" i="1"/>
  <c r="H57" i="1" l="1"/>
  <c r="H58" i="1"/>
  <c r="H59" i="1"/>
  <c r="H60" i="1"/>
  <c r="H61" i="1"/>
  <c r="H56" i="1"/>
  <c r="F52" i="1" l="1"/>
  <c r="G52" i="1"/>
  <c r="H38" i="1"/>
  <c r="H39" i="1"/>
  <c r="H40" i="1"/>
  <c r="H43" i="1"/>
  <c r="H44" i="1"/>
  <c r="H45" i="1"/>
  <c r="H46" i="1"/>
  <c r="H47" i="1"/>
  <c r="H48" i="1"/>
  <c r="H49" i="1"/>
  <c r="H50" i="1"/>
  <c r="H52" i="1"/>
  <c r="H37" i="1"/>
  <c r="H117" i="1" l="1"/>
  <c r="H118" i="1"/>
  <c r="H119" i="1"/>
  <c r="H120" i="1"/>
  <c r="H116" i="1"/>
  <c r="H64" i="1" l="1"/>
  <c r="H65" i="1"/>
  <c r="H66" i="1"/>
  <c r="H67" i="1"/>
  <c r="H68" i="1"/>
  <c r="H63" i="1"/>
  <c r="H8" i="1"/>
  <c r="H9" i="1"/>
  <c r="H10" i="1"/>
  <c r="H14" i="1"/>
  <c r="H15" i="1"/>
  <c r="H16" i="1"/>
  <c r="H18" i="1"/>
  <c r="H20" i="1"/>
  <c r="H21" i="1"/>
  <c r="H22" i="1"/>
  <c r="H23" i="1"/>
  <c r="H24" i="1"/>
  <c r="H25" i="1"/>
  <c r="H28" i="1"/>
  <c r="H7" i="1"/>
  <c r="F120" i="1" l="1"/>
  <c r="G120" i="1"/>
  <c r="G37" i="1" l="1"/>
  <c r="E66" i="2" l="1"/>
  <c r="F66" i="2"/>
  <c r="F37" i="1" l="1"/>
  <c r="G167" i="1"/>
  <c r="F26" i="2" l="1"/>
  <c r="F32" i="2"/>
  <c r="F33" i="2"/>
  <c r="F34" i="2"/>
  <c r="F35" i="2"/>
  <c r="F36" i="2"/>
  <c r="F96" i="2"/>
  <c r="F97" i="2"/>
  <c r="F98" i="2"/>
  <c r="F100" i="2"/>
  <c r="E96" i="2"/>
  <c r="E97" i="2"/>
  <c r="E98" i="2"/>
  <c r="E100" i="2"/>
  <c r="F87" i="2"/>
  <c r="F88" i="2"/>
  <c r="F90" i="2"/>
  <c r="F91" i="2"/>
  <c r="E87" i="2"/>
  <c r="E88" i="2"/>
  <c r="E90" i="2"/>
  <c r="E91" i="2"/>
  <c r="E78" i="2"/>
  <c r="E81" i="2"/>
  <c r="E82" i="2"/>
  <c r="F78" i="2"/>
  <c r="F81" i="2"/>
  <c r="F82" i="2"/>
  <c r="F62" i="2"/>
  <c r="F63" i="2"/>
  <c r="F64" i="2"/>
  <c r="F65" i="2"/>
  <c r="F67" i="2"/>
  <c r="F68" i="2"/>
  <c r="F69" i="2"/>
  <c r="F70" i="2"/>
  <c r="F71" i="2"/>
  <c r="F72" i="2"/>
  <c r="F73" i="2"/>
  <c r="E62" i="2"/>
  <c r="E63" i="2"/>
  <c r="E64" i="2"/>
  <c r="E65" i="2"/>
  <c r="E67" i="2"/>
  <c r="E68" i="2"/>
  <c r="E69" i="2"/>
  <c r="E70" i="2"/>
  <c r="E71" i="2"/>
  <c r="E72" i="2"/>
  <c r="E73" i="2"/>
  <c r="F40" i="2"/>
  <c r="E26" i="2"/>
  <c r="E32" i="2"/>
  <c r="E33" i="2"/>
  <c r="E34" i="2"/>
  <c r="E35" i="2"/>
  <c r="E36" i="2"/>
  <c r="F11" i="2"/>
  <c r="F12" i="2"/>
  <c r="F14" i="2"/>
  <c r="F15" i="2"/>
  <c r="F19" i="2"/>
  <c r="E11" i="2"/>
  <c r="E12" i="2"/>
  <c r="E14" i="2"/>
  <c r="E15" i="2"/>
  <c r="E19" i="2"/>
  <c r="G182" i="1" l="1"/>
  <c r="F182" i="1"/>
  <c r="E132" i="2" l="1"/>
  <c r="F132" i="2"/>
  <c r="F108" i="2" l="1"/>
  <c r="F24" i="1"/>
  <c r="G24" i="1"/>
  <c r="F167" i="1" l="1"/>
  <c r="G108" i="1"/>
  <c r="F108" i="1"/>
  <c r="G40" i="1"/>
  <c r="G43" i="1"/>
  <c r="F40" i="1"/>
  <c r="G148" i="1" l="1"/>
  <c r="G146" i="1"/>
  <c r="G147" i="1"/>
  <c r="F146" i="1"/>
  <c r="F147" i="1"/>
  <c r="F148" i="1"/>
  <c r="F61" i="1"/>
  <c r="G61" i="1"/>
  <c r="F48" i="1"/>
  <c r="G48" i="1"/>
  <c r="G46" i="2" l="1"/>
  <c r="F110" i="1"/>
  <c r="G110" i="1"/>
  <c r="E121" i="2" l="1"/>
  <c r="G25" i="1" l="1"/>
  <c r="F23" i="1"/>
  <c r="G23" i="1"/>
  <c r="F22" i="1"/>
  <c r="G22" i="1"/>
  <c r="F21" i="1"/>
  <c r="G21" i="1"/>
  <c r="G49" i="1" l="1"/>
  <c r="G50" i="1"/>
  <c r="F49" i="1"/>
  <c r="F50" i="1"/>
  <c r="F38" i="1"/>
  <c r="F39" i="1"/>
  <c r="F43" i="1"/>
  <c r="F44" i="1"/>
  <c r="F45" i="1"/>
  <c r="F46" i="1"/>
  <c r="F47" i="1"/>
  <c r="G38" i="1"/>
  <c r="G39" i="1"/>
  <c r="G44" i="1"/>
  <c r="G45" i="1"/>
  <c r="G46" i="1"/>
  <c r="G47" i="1"/>
  <c r="F57" i="1"/>
  <c r="F58" i="1"/>
  <c r="F59" i="1"/>
  <c r="F60" i="1"/>
  <c r="G8" i="1"/>
  <c r="G9" i="1"/>
  <c r="G10" i="1"/>
  <c r="G14" i="1"/>
  <c r="G15" i="1"/>
  <c r="G16" i="1"/>
  <c r="G18" i="1"/>
  <c r="F8" i="1"/>
  <c r="F9" i="1"/>
  <c r="F10" i="1"/>
  <c r="F14" i="1"/>
  <c r="F16" i="1"/>
  <c r="F18" i="1"/>
  <c r="F134" i="1" l="1"/>
  <c r="G134" i="1"/>
  <c r="G60" i="1" l="1"/>
  <c r="G7" i="1" l="1"/>
  <c r="F7" i="1"/>
  <c r="D117" i="2" l="1"/>
  <c r="C117" i="2"/>
  <c r="F171" i="1" l="1"/>
  <c r="G171" i="1"/>
  <c r="F183" i="1" l="1"/>
  <c r="G145" i="1" l="1"/>
  <c r="F145" i="1"/>
  <c r="G179" i="1" l="1"/>
  <c r="G180" i="1"/>
  <c r="G181" i="1"/>
  <c r="G184" i="1"/>
  <c r="F179" i="1"/>
  <c r="F180" i="1"/>
  <c r="F181" i="1"/>
  <c r="F184" i="1"/>
  <c r="G178" i="1"/>
  <c r="F178" i="1"/>
  <c r="F104" i="2"/>
  <c r="E134" i="2" l="1"/>
  <c r="F134" i="2"/>
  <c r="G144" i="1"/>
  <c r="F144" i="1"/>
  <c r="G119" i="1"/>
  <c r="F119" i="1"/>
  <c r="F141" i="1" l="1"/>
  <c r="G141" i="1"/>
  <c r="G164" i="1" l="1"/>
  <c r="F164" i="1"/>
  <c r="F113" i="2" l="1"/>
  <c r="E126" i="2"/>
  <c r="D114" i="2"/>
  <c r="C114" i="2"/>
  <c r="D92" i="2"/>
  <c r="D74" i="2"/>
  <c r="C74" i="2"/>
  <c r="F123" i="2" l="1"/>
  <c r="E123" i="2"/>
  <c r="E54" i="2"/>
  <c r="E24" i="2" l="1"/>
  <c r="F24" i="2"/>
  <c r="C37" i="2"/>
  <c r="D37" i="2"/>
  <c r="E40" i="2"/>
  <c r="E52" i="2"/>
  <c r="E58" i="2"/>
  <c r="F58" i="2"/>
  <c r="E61" i="2"/>
  <c r="F61" i="2"/>
  <c r="E76" i="2"/>
  <c r="F76" i="2"/>
  <c r="E86" i="2"/>
  <c r="F86" i="2"/>
  <c r="C92" i="2"/>
  <c r="E95" i="2"/>
  <c r="F95" i="2"/>
  <c r="E104" i="2" l="1"/>
  <c r="F92" i="2"/>
  <c r="E84" i="2"/>
  <c r="E46" i="2"/>
  <c r="F74" i="2"/>
  <c r="F59" i="2"/>
  <c r="E55" i="2"/>
  <c r="F84" i="2"/>
  <c r="E74" i="2"/>
  <c r="E59" i="2"/>
  <c r="F55" i="2"/>
  <c r="E108" i="2"/>
  <c r="E92" i="2"/>
  <c r="F46" i="2"/>
  <c r="E37" i="2"/>
  <c r="F37" i="2"/>
  <c r="G172" i="1" l="1"/>
  <c r="G173" i="1"/>
  <c r="G174" i="1"/>
  <c r="G175" i="1"/>
  <c r="F172" i="1"/>
  <c r="F173" i="1"/>
  <c r="F174" i="1"/>
  <c r="F175" i="1"/>
  <c r="F102" i="1" l="1"/>
  <c r="G107" i="1"/>
  <c r="G106" i="1"/>
  <c r="G105" i="1"/>
  <c r="G104" i="1"/>
  <c r="G102" i="1"/>
  <c r="G101" i="1"/>
  <c r="G100" i="1"/>
  <c r="G99" i="1"/>
  <c r="G98" i="1"/>
  <c r="F106" i="1"/>
  <c r="G71" i="1"/>
  <c r="G70" i="1"/>
  <c r="F71" i="1"/>
  <c r="F70" i="1"/>
  <c r="G68" i="1"/>
  <c r="F68" i="1"/>
  <c r="G67" i="1"/>
  <c r="F67" i="1"/>
  <c r="G66" i="1"/>
  <c r="F66" i="1"/>
  <c r="G65" i="1"/>
  <c r="F65" i="1"/>
  <c r="G64" i="1"/>
  <c r="F64" i="1"/>
  <c r="G63" i="1"/>
  <c r="F63" i="1"/>
  <c r="D135" i="2" l="1"/>
  <c r="G162" i="1" l="1"/>
  <c r="G163" i="1"/>
  <c r="F162" i="1"/>
  <c r="F163" i="1"/>
  <c r="F107" i="1" l="1"/>
  <c r="F161" i="1" l="1"/>
  <c r="G161" i="1" l="1"/>
  <c r="F105" i="1" l="1"/>
  <c r="G129" i="1" l="1"/>
  <c r="G130" i="1"/>
  <c r="G131" i="1"/>
  <c r="G132" i="1"/>
  <c r="G133" i="1"/>
  <c r="G135" i="1"/>
  <c r="G136" i="1"/>
  <c r="G138" i="1"/>
  <c r="G139" i="1"/>
  <c r="G140" i="1"/>
  <c r="F129" i="1"/>
  <c r="F130" i="1"/>
  <c r="F131" i="1"/>
  <c r="F132" i="1"/>
  <c r="F133" i="1"/>
  <c r="F135" i="1"/>
  <c r="F136" i="1"/>
  <c r="F138" i="1"/>
  <c r="F139" i="1"/>
  <c r="F140" i="1"/>
  <c r="F104" i="1"/>
  <c r="F127" i="2"/>
  <c r="F125" i="2"/>
  <c r="E127" i="2"/>
  <c r="E125" i="2"/>
  <c r="C135" i="2"/>
  <c r="E130" i="2" l="1"/>
  <c r="E135" i="2"/>
  <c r="F135" i="2"/>
  <c r="F130" i="2"/>
  <c r="G170" i="1" l="1"/>
  <c r="F170" i="1"/>
  <c r="G156" i="1"/>
  <c r="G160" i="1"/>
  <c r="F156" i="1"/>
  <c r="F160" i="1"/>
  <c r="G123" i="1"/>
  <c r="G124" i="1"/>
  <c r="G125" i="1"/>
  <c r="G126" i="1"/>
  <c r="G127" i="1"/>
  <c r="G128" i="1"/>
  <c r="F123" i="1"/>
  <c r="F124" i="1"/>
  <c r="F125" i="1"/>
  <c r="F126" i="1"/>
  <c r="F127" i="1"/>
  <c r="F128" i="1"/>
  <c r="G117" i="1"/>
  <c r="G118" i="1"/>
  <c r="F117" i="1"/>
  <c r="F118" i="1"/>
  <c r="F99" i="1"/>
  <c r="F100" i="1"/>
  <c r="F101" i="1"/>
  <c r="G57" i="1"/>
  <c r="G58" i="1"/>
  <c r="G59" i="1"/>
  <c r="F10" i="2" l="1"/>
  <c r="E10" i="2" l="1"/>
  <c r="E22" i="2" l="1"/>
  <c r="F22" i="2"/>
  <c r="E119" i="2"/>
  <c r="E120" i="2"/>
  <c r="F120" i="2" l="1"/>
  <c r="F119" i="2"/>
  <c r="G155" i="1"/>
  <c r="F155" i="1"/>
  <c r="G122" i="1" l="1"/>
  <c r="F122" i="1"/>
  <c r="F98" i="1"/>
  <c r="F114" i="2" l="1"/>
  <c r="F117" i="2"/>
  <c r="E114" i="2"/>
  <c r="E117" i="2"/>
  <c r="F110" i="2"/>
  <c r="E113" i="2"/>
  <c r="E110" i="2"/>
  <c r="G152" i="1" l="1"/>
  <c r="F152" i="1"/>
  <c r="G116" i="1"/>
  <c r="F116" i="1"/>
  <c r="G56" i="1"/>
  <c r="F56" i="1"/>
  <c r="F116" i="2" l="1"/>
  <c r="E116" i="2"/>
</calcChain>
</file>

<file path=xl/sharedStrings.xml><?xml version="1.0" encoding="utf-8"?>
<sst xmlns="http://schemas.openxmlformats.org/spreadsheetml/2006/main" count="1116" uniqueCount="359">
  <si>
    <t>№ п/п</t>
  </si>
  <si>
    <t>плановое значение</t>
  </si>
  <si>
    <t>фактическое значение</t>
  </si>
  <si>
    <t>Отклонение</t>
  </si>
  <si>
    <t xml:space="preserve">абсолютное
значение (+/-)
</t>
  </si>
  <si>
    <t>относительное значение (%)</t>
  </si>
  <si>
    <t xml:space="preserve">
Единица 
измерения
</t>
  </si>
  <si>
    <t>абсолютное
значение (+/-)</t>
  </si>
  <si>
    <t>плановое    значение</t>
  </si>
  <si>
    <t>Наименование   
мероприятий</t>
  </si>
  <si>
    <t>Объем финансирования, тыс.рублей</t>
  </si>
  <si>
    <t>да/нет</t>
  </si>
  <si>
    <t>да</t>
  </si>
  <si>
    <t>%</t>
  </si>
  <si>
    <t>7.</t>
  </si>
  <si>
    <t>Количество отремонтированных жилых помещений муниципального жилищного фонда в год</t>
  </si>
  <si>
    <t>Ликвидация несанкционированных свалок</t>
  </si>
  <si>
    <t>Итого по программе:</t>
  </si>
  <si>
    <t>км</t>
  </si>
  <si>
    <t>таблица № 2</t>
  </si>
  <si>
    <t xml:space="preserve">                                               таблица № 1 </t>
  </si>
  <si>
    <t>Площадь земель общего пользования, подлежащая содержанию</t>
  </si>
  <si>
    <t>чел</t>
  </si>
  <si>
    <t>ед</t>
  </si>
  <si>
    <t>шт</t>
  </si>
  <si>
    <t>Количество высаженных деревьев и кустарников</t>
  </si>
  <si>
    <t>мин</t>
  </si>
  <si>
    <t>Количество отловленных безнадзорных животных</t>
  </si>
  <si>
    <t>тыс.чел</t>
  </si>
  <si>
    <t>Количество предоставляемых помещений, находящихся в муниципальной собственности, в пользование социально ориентированным некоммерческим организациям</t>
  </si>
  <si>
    <t>Всего по программам:</t>
  </si>
  <si>
    <t xml:space="preserve">Результат реализации 
программы
</t>
  </si>
  <si>
    <t>Общая распространённость наркомании на 100 тыс. человек</t>
  </si>
  <si>
    <t>Организация и проведение Исполнителями мероприятий по обеспечению первичных мер пожарной безопасности (ежегодно)</t>
  </si>
  <si>
    <t>т</t>
  </si>
  <si>
    <t>Доля населения, выражающего удовлетворенность информационной открытостью органов местного самоуправления города Нефтеюганска, % от общей численности населения города</t>
  </si>
  <si>
    <t>Объем пассажирских перевозок автомобильным транспортом в границах города</t>
  </si>
  <si>
    <t>Протяженность сети автомобильных дорог общего пользования местного значения</t>
  </si>
  <si>
    <t>Доля населения, систематически занимающегося физической культурой и спортом, в общей численности населения</t>
  </si>
  <si>
    <t>Уровень обеспеченности населения спортивными сооружениями исходя из единовременной пропускной способности объектов спорта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</si>
  <si>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</si>
  <si>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</t>
  </si>
  <si>
    <t>из них учащихся и студентов</t>
  </si>
  <si>
    <t xml:space="preserve">Наименование  целевых  показателей
</t>
  </si>
  <si>
    <t>Количество услуг в сфере культуры, переданных на исполнение негосударственным (немуниципальным) организациям, в том числе социально ориентированным некоммерческим организациям</t>
  </si>
  <si>
    <t>Общая протяженность автомобильных дорог общего пользования местного значения, не соответствующих нормативным требованиям к транспортно-эксплуатационным показателям на 31 декабря отчетного года</t>
  </si>
  <si>
    <t>Доля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показателям, в общей протяженности автомобильных дорог общего пользования местного значения</t>
  </si>
  <si>
    <t>3</t>
  </si>
  <si>
    <t>7</t>
  </si>
  <si>
    <t>Обеспеченность населения торговой площадью, кв.м на 1000 жителей</t>
  </si>
  <si>
    <t xml:space="preserve">Обеспеченность населения посадочными местами в организациях общественного питания в общедоступной сети, единиц на 1000 жителей </t>
  </si>
  <si>
    <t>Число субъектов малого и среднего предпринимательства на 10 тыс. населения, единиц</t>
  </si>
  <si>
    <t>Социально-экономическое развитие города Нефтеюганска</t>
  </si>
  <si>
    <t>м³</t>
  </si>
  <si>
    <t>Развитие жилищно-коммунального комплекса и повышение энергетической эффективности в городе Нефтеюганске</t>
  </si>
  <si>
    <t>м²</t>
  </si>
  <si>
    <t>тыс. м²</t>
  </si>
  <si>
    <t>Санитарная очистка береговой линии от мусора в границах города</t>
  </si>
  <si>
    <t>Площадь проведенной дезинфекции, дератизации</t>
  </si>
  <si>
    <t>Доля замены ветхих инженерных сетей теплоснабжения, водоснабжения, водоотведения от общей протяженности ветхих инженерных сетей теплоснабжения, водоснабжения, водоотведения</t>
  </si>
  <si>
    <t>Развитие жилищной сферы города Нефтеюганска</t>
  </si>
  <si>
    <t>2</t>
  </si>
  <si>
    <t>5</t>
  </si>
  <si>
    <t>8</t>
  </si>
  <si>
    <t>7.1</t>
  </si>
  <si>
    <t>10</t>
  </si>
  <si>
    <t>Доля утвержденных документов территориального планирования и градостроительного зонирования от общей потребности</t>
  </si>
  <si>
    <t>Доля муниципальных услуг в электронном виде в общем количестве предоставленных услуг по выдаче разрешения на строительство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</si>
  <si>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</si>
  <si>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Доля административных правонарушений, посягающих на общественный порядок и общественную безопасность, выявленных с участием народных дружинников (глава 20 КоАП РФ), в общем количестве таких правонарушений</t>
  </si>
  <si>
    <t>Укрепление межнационального и межконфессионального согласия, профилактика экстремизма в городе Нефтеюганске</t>
  </si>
  <si>
    <t>Количество молодых людей в возрасте от 14 до 30 лет, участвующих в проектах и программах по укреплению межнационального и межконфессионального согласия, поддержке и развитию языков и культуры народов Российской Федерации, проживающих на территории муниципального образования, обеспечению социальной и культурной адаптации мигрантов и профилактике экстремизма, (% от общего числа молодежи проживающей на территории муниципального образования).</t>
  </si>
  <si>
    <t>Доля граждан, положительно оценивающих состояние межнациональных отношений в муниципальном образовании (определяется по информации, представленной Департаментом общественных и внешних связей Ханты – Мансийского автономного округа-Югры, на основании результатов социологического исследования «О состоянии межнациональных и межконфессиональных отношений в Ханты-Мансийском автономном округе – Югре)</t>
  </si>
  <si>
    <t>Количество участников мероприятий, направленных на укрепление общероссийского гражданского единства</t>
  </si>
  <si>
    <t>Численность участников мероприятий, направленных на этнокультурное развитие народов России, проживающих в муниципальном образовании</t>
  </si>
  <si>
    <t>Количество публикаций в муниципальных СМИ, направленных на формирование этнокультурной компетентности граждан и пропаганду ценностей добрососедства и взаимоуважения</t>
  </si>
  <si>
    <t>Количество участников мероприятий, проводимых при участии российского казачества, направленных на сохранение и развитие самобытной казачьей культуры, и воспитание подрастающего поколения в духе патриотизма</t>
  </si>
  <si>
    <t>Защита населения и территории от чрезвычайных ситуаций, обеспечение первичных мер пожарной безопасности в городе Нефтеюганске</t>
  </si>
  <si>
    <t>Организация и проведение Исполнителями мероприятий по гражданской обороне, защите населения и территорий города Нефтеюганска от чрезвычайных ситуаций (ежегодно)</t>
  </si>
  <si>
    <t>Развитие образования и молодёжной политики</t>
  </si>
  <si>
    <t>Доля детей в возрасте от 5 до 18 лет, охваченных дополнительным образованием</t>
  </si>
  <si>
    <t>Доля детей в возрасте от 6 до 17 лет (включительно), охваченных всеми формами отдыха и оздоровления, от общей численности детей, нуждающихся в оздоровлении</t>
  </si>
  <si>
    <t>Развитие физической культуры и спорта в городе Нефтеюганске</t>
  </si>
  <si>
    <t>Доля занимающихся по программам спортивной подготовки в организациях ведомственной принадлежности физической культуры и спорта, в общем количестве занимающихся в организациях ведомственной принадлежности физической культуры и спорта</t>
  </si>
  <si>
    <t>Доля детей и молодежи, систематически занимающихся физической культурой и спортом, в общей численности детей и молодежи</t>
  </si>
  <si>
    <t>Доля граждан старшего возраста, систематически занимающихся физической культурой и спортом в общей численности граждан старшего возраста</t>
  </si>
  <si>
    <t>Доля граждан среднего возраста, систематически занимающихся физической культурой и спортом, в общей численности граждан среднего возраста</t>
  </si>
  <si>
    <t>Развитие культуры и туризма в городе Нефтеюганске</t>
  </si>
  <si>
    <t>Количество организованных мероприятий (выставок, конференций, совещаний, ознакомительных поездок и др.) и участие в выездных мероприятиях, направленных на продвижение туристского потенциала города Нефтеюганска</t>
  </si>
  <si>
    <t>м2</t>
  </si>
  <si>
    <t>Доступная среда в городе Нефтеюганске</t>
  </si>
  <si>
    <t>Доля доступных объектов социальной сферы, находящихся в муниципальной собственности, от общего объёма приоритетных объектов, доступных для инвалидов</t>
  </si>
  <si>
    <t>Количество социально значимых проектов социально ориентированных некоммерческих организаций, получивших финансовую поддержку в форме субсидий</t>
  </si>
  <si>
    <t>Количество субсидий социально ориентированным некоммерческим организациям, не являющимся муниципальными учреждениями, осуществляющим на основании лицензии образовательную деятельность в качестве основного вида деятельности</t>
  </si>
  <si>
    <t>Количество размещенного информационного материала в СМИ о деятельности и проектах социально ориентированных некоммерческих организаций</t>
  </si>
  <si>
    <t>Количество граждан, принимающих участие в деятельности социально ориентированных некоммерческих организаций</t>
  </si>
  <si>
    <t>Развитие транспортной системы в городе Нефтеюганске</t>
  </si>
  <si>
    <t>Управление муниципальными финансами города Нефтеюганска</t>
  </si>
  <si>
    <t>Доля главных распорядителей бюджетных средств города, имеющих оценку качества финансового менеджмента более 85 баллов</t>
  </si>
  <si>
    <t>Управление муниципальным имуществом города Нефтеюганска</t>
  </si>
  <si>
    <t>Доля объектов муниципального имущества города Нефтеюганска, для которых определена целевая функция, в том числе:</t>
  </si>
  <si>
    <t>1.1</t>
  </si>
  <si>
    <t>1.2</t>
  </si>
  <si>
    <t>муниципальные унитарные предприятия</t>
  </si>
  <si>
    <t>хозяйственные общества, акции (доли) которых находятся в собственности муниципального образования город Нефтеюганск (компании с муниципальным участием)</t>
  </si>
  <si>
    <t>4</t>
  </si>
  <si>
    <t>Доля отремонтированных объектов недвижимого имущества, переданного на праве оперативного управления администрации города Нефтеюганска, органам администрации города Нефтеюганска, к объектам, переданным на праве оперативного управления администрации города Нефтеюганска, органам администрации города Нефтеюганска, требующих проведения капитального ремонта, реконструкции</t>
  </si>
  <si>
    <t>Доля объектов недвижимого имущества, на которое зарегистрировано право оперативного управления в общем количестве объектов, по которым принято решение о передаче в оперативное управление</t>
  </si>
  <si>
    <t>Доля объектов недвижимого имущества, на которые зарегистрировано право собственности  муниципального образования в общем объеме объектов, подлежащих государственной регистрации за исключением земельных участков</t>
  </si>
  <si>
    <t>Доля неиспользуемого недвижимого имущества в общем количестве недвижимого имущества муниципального образования, за исключением жилых помещений</t>
  </si>
  <si>
    <t>Развитие образования и молодёжной политики в городе Нефтеюганске</t>
  </si>
  <si>
    <t>Обеспечение предоставления дошкольного, общего, дополнительного образования</t>
  </si>
  <si>
    <t>Развитие материально-технической базы образовательных организаций</t>
  </si>
  <si>
    <t>Обеспечение персонифицированного финансирования дополнительного образования</t>
  </si>
  <si>
    <t>Обеспечение отдыха и оздоровления детей в каникулярное время</t>
  </si>
  <si>
    <t>Обеспечение функционирования казённого учреждения</t>
  </si>
  <si>
    <t>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</t>
  </si>
  <si>
    <t>Развитие дополнительного образования в сфере культуры</t>
  </si>
  <si>
    <t>Обеспечение деятельности комитета культуры и туризма</t>
  </si>
  <si>
    <t>Доступная среда  в городе Нефтеюганске</t>
  </si>
  <si>
    <t>Управление муниципальным имуществом  города Нефтеюганска</t>
  </si>
  <si>
    <t>Доля потребительских споров, разрешенных в досудебном и внесудебном порядке, в общем количестве споров с участием потребителей</t>
  </si>
  <si>
    <t>Объём эфирного времени в электронных средствах массовой информации города Нефтеюганска</t>
  </si>
  <si>
    <t>Процент выполнения контрольных мероприятий к общему количеству запланированных мероприятий</t>
  </si>
  <si>
    <t>Доля среднесписочной численности занятых на малых и средних предприятиях в общей численности работающих</t>
  </si>
  <si>
    <t>Доля предприятий торговой площадью более 50 кв.м</t>
  </si>
  <si>
    <t>Производство мяса в живом весе</t>
  </si>
  <si>
    <t>Производство молока</t>
  </si>
  <si>
    <t>Поголовье сельскохозяйственных животных по основной отрасли животноводства</t>
  </si>
  <si>
    <t>Количество разработанных методических рекомендаций (памяток, пособий) по вопросам труда и охраны труда для руководителей и представительных органов работников</t>
  </si>
  <si>
    <t>Доля организаций, заключивших и представивших на уведомительную регистрацию коллективные договоры</t>
  </si>
  <si>
    <t>Количество руководителей и специалистов организаций, ежегодно проходящих обучение и проверку знаний требований охраны труда в обучающих организациях, имеющих лицензию на проведение обучения</t>
  </si>
  <si>
    <t>Количество организаций, реализующих утвержденные ежегодные планы мероприятий по улучшению условий и охраны труда, от общего количества отчитавшихся организаций</t>
  </si>
  <si>
    <t>Удельный вес организаций, охваченных методической помощью по вопросам труда и охраны труда, по данным государственной статистики</t>
  </si>
  <si>
    <t>Доля записей актов гражданского состояния, внесенных в электронную базу данных, от общего объема архивного фонда отдела ЗАГС</t>
  </si>
  <si>
    <t>Среднее время ожидания в очереди при обращении заявителя в орган местного самоуправления для получения муниципальных услуг</t>
  </si>
  <si>
    <t>Доля молодежи (в возрасте от 14 до 30 лет), вовлеченной в реализацию проектов по профилактике наркомании, в общей численности молодежи</t>
  </si>
  <si>
    <t>Доля детей в возрасте 1-6 лет, стоящих на учете для определения в муниципальные дошкольные образовательные учреждения, в общей численности детей в возрасте 1-6 лет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</si>
  <si>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образовательных учреждений</t>
  </si>
  <si>
    <t>Удовлетворенность населения деятельностью органов местного самоуправления 
(% от числа опрошенных) в сфере образования и молодежной политики</t>
  </si>
  <si>
    <t>Удовлетворенность населения деятельностью органов местного самоуправления (процентов от числа опрошенных)</t>
  </si>
  <si>
    <t>Исполнение рекомендаций контрольных мероприятий при дальнейшем исполнении бюджета</t>
  </si>
  <si>
    <t>Общая площадь жилых помещений, приходящаяся в среднем на одного жителя, в том числе введенная в действие за один год</t>
  </si>
  <si>
    <t>Профилактика терроризма в городе Нефтеюганске</t>
  </si>
  <si>
    <t>Численность обучающихся и молодежи, вовлеченных в мероприятия, направленные на профилактику терроризма</t>
  </si>
  <si>
    <t>тыс.чел.</t>
  </si>
  <si>
    <t xml:space="preserve">Количество детей мигрантов, трудовых мигрантов, принявших участие в мероприятиях, направленных на профилактику терроризма </t>
  </si>
  <si>
    <t>Количество муниципальных служащих и работников муниципальных учреждений, прошедших курсы повышения квалификации по вопросам профилактики терроризма</t>
  </si>
  <si>
    <t>Количество материалов, направленных на профилактику терроризма</t>
  </si>
  <si>
    <t>Количество преступлений террористической  направленности</t>
  </si>
  <si>
    <t>Доля обеспеченности средствами антитеррористической защищенности объектов, находящихся в ведении муниципального образования</t>
  </si>
  <si>
    <t>Число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</t>
  </si>
  <si>
    <t>Удовлетворенность населения деятельностью органов местного самоуправления  в сфере культуры</t>
  </si>
  <si>
    <t>Количество освобожденных земельных участков</t>
  </si>
  <si>
    <t>участок</t>
  </si>
  <si>
    <t>-</t>
  </si>
  <si>
    <t>Исполнение плана мероприятий направленного на эффективное использование земельными ресурсами в границах муниципального образования город Нефтеюганск</t>
  </si>
  <si>
    <t>Ежемесячное денежное вознаграждение за классное руководство педагогическим работникам муниципальных образовательных организаций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</si>
  <si>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</si>
  <si>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Доля преступлений, совершенных несовершеннолетними в общем количестве зарегистрированных преступлений</t>
  </si>
  <si>
    <t>Доля педагогических работников муниципальных общеобразовательных организаций, получивших вознаграждение за классное руководство, в общей численности педагогических работников такой категории</t>
  </si>
  <si>
    <t>Доля обучающихся, получающих начальное общее образование в муниципальных образовательных организациях, получающих бесплатное горячее питание, к общему количеству обучающихся, получающих начальное общее образование в муниципальных образовательных организациях</t>
  </si>
  <si>
    <t>Объём эфирного времени в электронных средствах массовой информации города Нефтеюганска посредством телевещания</t>
  </si>
  <si>
    <t>Объём эфирного времени в электронных средствах массовой информации города Нефтеюганска посредством радиовещания</t>
  </si>
  <si>
    <t>Процент горения (не менее 95%) от всех объектов уличного, дворового освещения и иллюминации в городе Нефтеюганске, находящихся на обслуживании получателя субсидии – не менее 95%</t>
  </si>
  <si>
    <t>тыс.кв.м</t>
  </si>
  <si>
    <t>Количество квадратных  метров расселенного аварийного жилищного фонда, признанного таковым до 1 января 2017 года</t>
  </si>
  <si>
    <t>Объем жилищного строительства (в год)</t>
  </si>
  <si>
    <t>Увеличение числа посещений культурных мероприятий</t>
  </si>
  <si>
    <t>тыс.шт</t>
  </si>
  <si>
    <t>Снижение количества мест концентрации дорожно-транспортных происшествий (аварийно-опасных участков) на дорожной сети</t>
  </si>
  <si>
    <t>Снижение количества погибших в дорожно-транспортных происшествиях (чел./ 100 тыс. чел.)</t>
  </si>
  <si>
    <t>Обеспечение выполнения минимального перечня услуг и работ, необходимых для обеспечения надлежащего содержания общего имущества в многоквартирном доме (не менее 100%) от работ и услуг, предусмотренных договором (управления или содержания)</t>
  </si>
  <si>
    <t>Процент обеспечения помывок льготных категорий граждан (не менее 100%) от всех обратившихся за мерами социальной поддержки в виде льготного пользования услугами городской бани</t>
  </si>
  <si>
    <t>Исполнение запланированных работ по проведению капитального ремонта в МКД вследствие возникновения неотложной необходимости - не менее 100%</t>
  </si>
  <si>
    <t>Выполнение капитального ремонта объектов централизованных систем водоснабжения и водоотведения, предусмотренных к реализации планом мероприятий по капитальному ремонту (не менее 100% от плана мероприятий)</t>
  </si>
  <si>
    <t>Удовлетворенность населения деятельностью органов местного самоуправления в сфере физической культуры и спорта (% от числа опрошенных)</t>
  </si>
  <si>
    <t>9</t>
  </si>
  <si>
    <t>6</t>
  </si>
  <si>
    <t>семей</t>
  </si>
  <si>
    <t>Количество молодых семей, получивших меры государственной поддержки для улучшения жилищных условий</t>
  </si>
  <si>
    <t>Вовлеченность населения в волонтерскую антинаркотическую деятельность</t>
  </si>
  <si>
    <t>Количество граждан, принявших участие в физкультурных мероприятиях и массовых спортивных мероприятиях</t>
  </si>
  <si>
    <t>Анализ  выполнения комплекса работ по реализации стратегий, комплексных программ, концепций, прогнозов, а так же целеполагающих документов муниципального образования город Нефтеюганск</t>
  </si>
  <si>
    <t>Отчет о социально-экономическом развитии муниципального образования</t>
  </si>
  <si>
    <t>Формирование перечня и методологического руководства при разработке муниципальных программ и ведомственных программ</t>
  </si>
  <si>
    <t xml:space="preserve">Отношение объема муниципального долга к общему объему доходов бюджета </t>
  </si>
  <si>
    <t>˂=50</t>
  </si>
  <si>
    <t>7=5/4*100-100</t>
  </si>
  <si>
    <t>6=5-4</t>
  </si>
  <si>
    <t>Количество ветеранов боевых действий, инвалидов и семей, имеющих детей-инвалидов, вставших на учет в качестве нуждающихся в жилых помещениях до 1 января 2005 года, получивших меры государственной поддержки для улучшения жилищных условий</t>
  </si>
  <si>
    <t>Площадь земель общего пользования, подлежащая содержанию в зимний период</t>
  </si>
  <si>
    <t>Обеспечение вывоза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 (не менее 100% домов от количества домов, предусмотренных графиком откачки и вывоза бытовых сточных вод)</t>
  </si>
  <si>
    <t>Уровень преступности на улицах и в общественных местах (число зарегистрированных преступлений на 100 тыс. человек населения)</t>
  </si>
  <si>
    <t>Производство яйца кур</t>
  </si>
  <si>
    <t>Валовый сбор овощей открытого грунта</t>
  </si>
  <si>
    <t>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</t>
  </si>
  <si>
    <t>Доступность дошкольного образования для детей в возрасте от 1,5 до 3 лет</t>
  </si>
  <si>
    <t>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</t>
  </si>
  <si>
    <t>Охват детей деятельностью региональных центров выявления, поддержки и развития способностей и талантов у детей, молодежи, технопарков «Кванториум», «IT-куб»</t>
  </si>
  <si>
    <t>Доля обучающихся по программам основного и среднего общего образования, охваченных мероприятиями, направленным на раннюю профессиональную ориентацию, в том числе в рамках программы «Билет в будущее»</t>
  </si>
  <si>
    <t>Доля общеобразовательных организаций, оснащенных в целях внедрения цифровой образовательной среды</t>
  </si>
  <si>
    <t>Доля обучающихся,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</t>
  </si>
  <si>
    <t>Доля педагогических работников, использующих сервисы федеральной информационно-сервисной платформы цифровой образовательной среды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</si>
  <si>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</si>
  <si>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Повышение уровня информированности населения о реализации национального проекта «Культура» на территории города Нефтеюганска (% от числа опрошенных) с целью определения доверия к органам власти</t>
  </si>
  <si>
    <t>Развитие услуги доставки готовых блюд организаций общественного питания в общедоступной сети, единиц на 1000 жителей</t>
  </si>
  <si>
    <t>11</t>
  </si>
  <si>
    <t>Информирование граждан о реализации национального проекта «Жилье и городская среда»</t>
  </si>
  <si>
    <t>из них в мероприятиях, направленных на формирование негативного общественного мнения, среди различных возрастных категорий, к потреблению алкоголя, табачной или никотинсодержащей продукции, немедицинскому потреблению наркотиков</t>
  </si>
  <si>
    <t>Повышение уровня информированности населения о национальном проекте «Демография» и его реализации на территории города Нефтеюганска</t>
  </si>
  <si>
    <t>Доля граждан, положительно оценивающих деятельность органов местного самоуправления по обеспечению антитеррористической безопасности на территории муниципального образования</t>
  </si>
  <si>
    <t xml:space="preserve">Обеспечение организации и проведения государственной итоговой аттестации </t>
  </si>
  <si>
    <t xml:space="preserve">Обеспечение реализации молодёжной политики </t>
  </si>
  <si>
    <t>Обеспечение выполнения функции управления и контроля в сфере образования и молодёжной политики</t>
  </si>
  <si>
    <t xml:space="preserve">Организация культурно-массовых мероприятий </t>
  </si>
  <si>
    <t xml:space="preserve">Усиление социальной направленности культурной политики </t>
  </si>
  <si>
    <t>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популяризация массового спорта</t>
  </si>
  <si>
    <t>Подготовка спортивного резерва и спорта высших достижений</t>
  </si>
  <si>
    <t>Совершенствование инфраструктуры спорта в городе Нефтеюганске</t>
  </si>
  <si>
    <t xml:space="preserve">Организационное обеспечение функционирования отрасли </t>
  </si>
  <si>
    <t>Осуществление полномочий в области градостроительной деятельности</t>
  </si>
  <si>
    <t>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</t>
  </si>
  <si>
    <t>Региональный проект «Обеспечение устойчивого сокращения непригодного для проживания жилищного фонда»</t>
  </si>
  <si>
    <t>Улучшение жилищных условий отдельных категорий граждан</t>
  </si>
  <si>
    <t>Предоставление субсидий организациям коммунального комплекса, предоставляющим коммунальные услуги населению</t>
  </si>
  <si>
    <t>Региональный проект «Чистая вода»</t>
  </si>
  <si>
    <t>Поддержка технического состояния жилищного фонда</t>
  </si>
  <si>
    <t>Улучшение санитарного состояния городских территорий</t>
  </si>
  <si>
    <t xml:space="preserve">Благоустройство и озеленение города </t>
  </si>
  <si>
    <t>Организационное обеспечение функционирования отрасли</t>
  </si>
  <si>
    <t>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</t>
  </si>
  <si>
    <t>Мероприятия по повышению уровня пожарной безопасности муниципальных учреждений города</t>
  </si>
  <si>
    <t>Обеспечение исполнения муниципальных функций администрации</t>
  </si>
  <si>
    <t>Повышение качества оказания муниципальных услуг, выполнение других обязательств муниципального образования</t>
  </si>
  <si>
    <t>Проведение работ по оценке и формированию земельных участков в целях эффективного управления земельными ресурсами</t>
  </si>
  <si>
    <t>Реализация переданных государственных полномочий на осуществление деятельности по содержанию штатных единиц органов местного самоуправления</t>
  </si>
  <si>
    <t>Государственная поддержка развития растениеводства и животноводства, переработки и реализации продукции</t>
  </si>
  <si>
    <t>Обеспечение доступности и повышение качества транспортных услуг автомобильным транспортом</t>
  </si>
  <si>
    <t>Обеспечение функционирования сети автомобильных дорог общего пользования местного значения</t>
  </si>
  <si>
    <t>Улучшение условий дорожного движения и устранение опасных участков на улично-дорожной сети</t>
  </si>
  <si>
    <t>Обеспечение деятельности  департамента финансов</t>
  </si>
  <si>
    <t>Развитие гражданского общества</t>
  </si>
  <si>
    <t>Оказание финансовой и имущественной поддержки социально ориентированным некоммерческим организациям</t>
  </si>
  <si>
    <t>Поддержка и реализация потенциала молодежи на территории муниципального образования город Нефтеюганск</t>
  </si>
  <si>
    <t xml:space="preserve">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 </t>
  </si>
  <si>
    <t>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</t>
  </si>
  <si>
    <t>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</t>
  </si>
  <si>
    <t>Устройство асфальтобетонного покрытия проездов (в т.ч. ремонт)</t>
  </si>
  <si>
    <t>Общая площадь восстановленных, в том числе рекультивированных земель подверженных негативному воздействию накопленного вреда окружающей среде, га
централизованной системы водоотведения на территории города Нефтеюганска</t>
  </si>
  <si>
    <t>Количество изъятых объектов недвижимого имущества, расположенных на земельных участках, изымаемых для муниципальных нужд</t>
  </si>
  <si>
    <t>Количество негосударственных организаций, в том числе СОНКО, участвующих в реализации мероприятий муниципальной программы</t>
  </si>
  <si>
    <t>час</t>
  </si>
  <si>
    <t xml:space="preserve">Объем печатных изданий города Нефтеюганска </t>
  </si>
  <si>
    <t xml:space="preserve">Количество форм непосредственного осуществления местного самоуправления и участия населения в осуществлении местного самоуправления  в городе Нефтеюганске и случаев их применения </t>
  </si>
  <si>
    <t>Доля отобранных заявок на реализацию инициативного проекта, по которым в полном объеме осуществлены все запланированные мероприятия</t>
  </si>
  <si>
    <t xml:space="preserve">Количество мероприятий, проведенных с участием социально ориентированных некоммерческих организаций </t>
  </si>
  <si>
    <t xml:space="preserve">Численность молодых людей в возрасте от 14 до 35 лет, вовлеченных в реализуемые проекты и программы в сфере поддержки талантливой молодежи </t>
  </si>
  <si>
    <t xml:space="preserve">Численность населения, работающего в качестве волонтеров </t>
  </si>
  <si>
    <t>12</t>
  </si>
  <si>
    <t>Реализация энергосберегающих мероприятий в муниципальном секторе</t>
  </si>
  <si>
    <t>Реализация инициативных проектов, отобранных по результатам конкурса</t>
  </si>
  <si>
    <t>Региональный проект "Чистая страна"</t>
  </si>
  <si>
    <t>Реализация полномочий в сфере жилищно-коммунального комплекса</t>
  </si>
  <si>
    <t>Проектирование и строительство инженерных сетей для увеличения объемов жилищного строительства</t>
  </si>
  <si>
    <t>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</t>
  </si>
  <si>
    <t>Создание условий для деятельности народных дружин</t>
  </si>
  <si>
    <t>Приобретение нежилых помещений под размещение участковых пунктов полиции</t>
  </si>
  <si>
    <t>Организация и проведение профилактических мероприятий</t>
  </si>
  <si>
    <t>Развитие и поддержка добровольческого (волонтерского) антинаркотического движения, в том числе немедицинского потребления наркотиков</t>
  </si>
  <si>
    <t>Развитие и использование потенциала молодежи в интересах укрепления единства российской нации, упрочения мира и согласия</t>
  </si>
  <si>
    <t>Просветительские мероприятия, направленные на популяризацию и поддержку русского языка, как государственного языка Российской Федерации и языка межнационального общения, а также поддержку родных языков народов России, проживающих в муниципальном образовании</t>
  </si>
  <si>
    <t>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</t>
  </si>
  <si>
    <t>Снижение рисков и смягчение последствий чрезвычайных ситуаций природного и техногенного характера на территории города</t>
  </si>
  <si>
    <t>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</t>
  </si>
  <si>
    <t>Организация отдыха и оздоровления детей</t>
  </si>
  <si>
    <t>Укрепление материально-технической базы учреждений сферы физической культуры и спорта</t>
  </si>
  <si>
    <t>Техническое обследование, реконструкция, капитальный ремонт, строительство объектов культуры</t>
  </si>
  <si>
    <t>Региональный проект "Создание условий для легкого старта и комфортного ведения бизнеса"</t>
  </si>
  <si>
    <t>Региональный проект "Акселерация субъектов малого и среднего предпринимательства"</t>
  </si>
  <si>
    <t>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</si>
  <si>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</t>
  </si>
  <si>
    <t>Управление и распоряжение муниципальным имуществом города Нефтеюганска</t>
  </si>
  <si>
    <t>Обеспечение деятельности департамента муниципального имущества администрации города Нефтеюганска</t>
  </si>
  <si>
    <t>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Нефтеюганска, органам администрации города Нефтеюганска, за исключением переданного в пользование муниципальным учреждениям</t>
  </si>
  <si>
    <t>Размещение социально значимой информации на наружных информационных поверхностях</t>
  </si>
  <si>
    <t>Повышение квалификации по вопросам профилактики терроризма для муниципальных служащих и работников муниципальных учреждений</t>
  </si>
  <si>
    <t>Повышение уровня антитеррористической защищенности муниципальных объектов</t>
  </si>
  <si>
    <t>Количество установленных детских игровых площадок</t>
  </si>
  <si>
    <t>Содержание животных, оставленных в приюте на пожизненном содержании (агрессивных), находящихся в муниципальной собственности</t>
  </si>
  <si>
    <t>Количество изъятых жилых/нежилых помещений и долей земельных участков, на которых они расположены для муниципальных нужд</t>
  </si>
  <si>
    <t>из них несовершеннолетних</t>
  </si>
  <si>
    <t>13</t>
  </si>
  <si>
    <t>Количество мероприятий направленных на раннее выявления детей и подростков потребляющих алкоголь, предусмотрев оказание им необходимой социальной и  психологической помощи</t>
  </si>
  <si>
    <t>Количество приспособленных жилых помещений и общего имущества в многоквартирных домах для беспрепятственного доступа к ним инвалидов и других маломобильных групп населения</t>
  </si>
  <si>
    <t>Объемы ввода в эксплуатацию после строительства и реконструкции автомобильных дорог общего пользования местного значения</t>
  </si>
  <si>
    <t>Прирост протяженности сети автомобильных дорог общего пользования местного значения в результате строительства новых автомобильных дорог</t>
  </si>
  <si>
    <t>Прирост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</t>
  </si>
  <si>
    <t>Развитие сферы культуры и туризма в городе Нефтеюганске</t>
  </si>
  <si>
    <t>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</t>
  </si>
  <si>
    <t>Узнаваемость национального проекта</t>
  </si>
  <si>
    <t>Доверие должностным лицам органов местного самоуправления, принимающим решение по предоставлению финансовой поддержки субъектов малого и среднего предпринимательства</t>
  </si>
  <si>
    <t>Региональный проект "Формирование комфортной городской среды"</t>
  </si>
  <si>
    <t>Изъятие земельных участков и расположенных на них объектов недвижимого имущества для муниципальных нужд</t>
  </si>
  <si>
    <t>Ликвидация и расселение приспособленных для проживания строений</t>
  </si>
  <si>
    <t>Обеспечение жильем молодых семей государственной программы РФ "Обеспечение доступным и комфортным жильем и коммунальными услугами граждан РФ"</t>
  </si>
  <si>
    <t>Создание условий для деятельности субъектов профилактики наркомании</t>
  </si>
  <si>
    <t>Проведение информационной антинаркотической политики, просветительских мероприятий</t>
  </si>
  <si>
    <t>Содействие этнокультурному многообразию народов России</t>
  </si>
  <si>
    <t>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</t>
  </si>
  <si>
    <t>Региональный проект «Патриотическое воспитание граждан Российской Федерации»</t>
  </si>
  <si>
    <t>Региональный проект "Спорт - норма жизни"</t>
  </si>
  <si>
    <t>Усиление социальной направленности муниципальной политики в сфере физической культуры и спорта"</t>
  </si>
  <si>
    <t>Осуществление государственных полномочий по составлению (изменению и дополнению) списков кандидатов в присяжные заседатели федеральных судов общей юрисдикции</t>
  </si>
  <si>
    <t>Финансовая поддержка субъектов малого и среднего предпринимательства, имеющих статус "социальное предприятие</t>
  </si>
  <si>
    <t>Строительство (реконструкция), капитальный ремонт и ремонт автомобильных дорог общего пользования местного значения</t>
  </si>
  <si>
    <t>Приобретение и установка урн для мусора</t>
  </si>
  <si>
    <t>14</t>
  </si>
  <si>
    <t>Количество ликвидированных приспособленных для проживания строений</t>
  </si>
  <si>
    <t>строение</t>
  </si>
  <si>
    <t xml:space="preserve">Доля детей в возрасте от 5 до 18 лет, охваченных дополнительными образовательными программами спортивной подготовки, в общей численности детей данной возрастной категории </t>
  </si>
  <si>
    <t>Количество отремонтированных помещений,  находящихся в пользовании, в результате наступления страховых случаев, (шт.).</t>
  </si>
  <si>
    <t>30/955</t>
  </si>
  <si>
    <t>Численность обучающихся, вовлеченных в деятельность общественных объединений, в т.ч. волонтерских и добровольческих, накопительным итогом</t>
  </si>
  <si>
    <t>Доля средств местного бюджета, предоставленных  негосударственным организациям, в том числе социально ориентированным некоммерческим организациям, на предоставление услуг (работ), в общем объёме средств местного бюджета, предусмотренного на предоставление услуг (работ) в сфере образования и молодёжной политики</t>
  </si>
  <si>
    <t>Доля негосударственных, в том числе некоммерческих, организаций, предоставляющих услуги в сфере образования и молодёжной политики, в общем числе организаций, предоставляющих услуги в</t>
  </si>
  <si>
    <t>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основных общеобразовательных программ начального общего, основного общего и среднего общего образования</t>
  </si>
  <si>
    <t>Доля детей в возрасте от 5 до 18 лет, обучающихся по дополнительным общеразвивающим программам за счет социального сертификата на получение муниципальной услуги в социальной сфере</t>
  </si>
  <si>
    <t>20/655</t>
  </si>
  <si>
    <t>200/218</t>
  </si>
  <si>
    <t>Уровень удовлетворенности населения муниципального образования качеством предоставления муниципальных услуг</t>
  </si>
  <si>
    <t>Количество установленных спортивных площадок, шт.</t>
  </si>
  <si>
    <t>комплект</t>
  </si>
  <si>
    <t>Приобретение новогодней иллюминации</t>
  </si>
  <si>
    <t>Обеспечение отсутствия просроченной (один и более месяца) задолженности за потребленные топливно-энергетические ресурсы</t>
  </si>
  <si>
    <t>Обеспечение надлежащего содержания и обслуживания модульных туалетов на территории города Нефтеюганска (не менее 100% от предусмотренных регламентом работ)</t>
  </si>
  <si>
    <t>Количество приобретенных и установленных контейнерных площадок накопления ТКО</t>
  </si>
  <si>
    <t>Количество собранных и утилизированных отработанных пневматических автомобильных шин</t>
  </si>
  <si>
    <t>тонн</t>
  </si>
  <si>
    <t>Количество приобретенных и установленных декоративных световых изделий на территории города Нефтеюганска</t>
  </si>
  <si>
    <t>Дезинсекция и дератизация контейнерных площадок для накопления ТКО</t>
  </si>
  <si>
    <t>Устройство минерализованной полосы</t>
  </si>
  <si>
    <t>Количество граждан, расселенных из аварийного жилищного фонда</t>
  </si>
  <si>
    <t>Количество квадратных метров расселенного аварийного жилищного фонда</t>
  </si>
  <si>
    <t>Количество граждан, расселенных из аварийного жилищного фонда, признанного таковым до 1 января 2017 года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</si>
  <si>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учреждениях, в общей численности детей в возрасте 1 - 6 лет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</si>
  <si>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</si>
  <si>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</t>
  </si>
  <si>
    <t>Отчёт о ходе реализации муниципальных  программ города Нефтеюганска и использования финансовых средств за 2023 год</t>
  </si>
  <si>
    <t xml:space="preserve"> Реконструкция, расширение, модернизация, строительство коммунальных объектов, в том числе объектов питьевого водоснабжения</t>
  </si>
  <si>
    <t>Предупреждение возникновения и распространения пожаров</t>
  </si>
  <si>
    <t>Приобретение жилья, в целях реализации полномочий в области жилищных отношений, установленных законодательством Российской Федерации</t>
  </si>
  <si>
    <t>Обеспечение выполнения комплекса работ по повышению качества анализа и разработки (уточнения) стратегий, комплексных программ, концепций, прогнозов, а так же целеполагающих документов муниципального образования город Нефтеюганск</t>
  </si>
  <si>
    <t>Проведение ремонтных работ по восстановлению нежилых помещений находящихся в пользовании, в результате наступления страховых случаев</t>
  </si>
  <si>
    <t>5.1</t>
  </si>
  <si>
    <t>5.2</t>
  </si>
  <si>
    <t>16</t>
  </si>
  <si>
    <t>17</t>
  </si>
  <si>
    <t>Доля негосударственных, в том числе некоммерческих, организаций, предоставляющих услуги в сфере образования и молодёжной политики, в общем числе организаций, предоставляющих услуги в сфере образования и молодёжной политики, процентов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</si>
</sst>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\ _₽_-;\-* #,##0.00\ _₽_-;_-* &quot;-&quot;??\ _₽_-;_-@_-"/>
    <numFmt numFmtId="164" formatCode="0.0"/>
    <numFmt numFmtId="165" formatCode="#,##0.0"/>
    <numFmt numFmtId="166" formatCode="#,##0.000"/>
    <numFmt numFmtId="167" formatCode="0.000"/>
    <numFmt numFmtId="168" formatCode="#,##0.0000"/>
    <numFmt numFmtId="169" formatCode="#,##0.00000"/>
  </numFmts>
  <fonts count="1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121">
    <xf numFmtId="0" fontId="0" fillId="0" borderId="0" xfId="0"/>
    <xf numFmtId="4" fontId="2" fillId="0" borderId="19" xfId="0" applyNumberFormat="1" applyFont="1" applyFill="1" applyBorder="1" applyAlignment="1">
      <alignment horizontal="center" vertical="center"/>
    </xf>
    <xf numFmtId="4" fontId="1" fillId="0" borderId="19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2" fillId="0" borderId="7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/>
    </xf>
    <xf numFmtId="4" fontId="1" fillId="0" borderId="7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 vertical="top" wrapText="1"/>
    </xf>
    <xf numFmtId="4" fontId="2" fillId="0" borderId="0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0" fontId="4" fillId="0" borderId="0" xfId="0" applyFont="1" applyFill="1"/>
    <xf numFmtId="0" fontId="2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1" fillId="0" borderId="12" xfId="0" applyNumberFormat="1" applyFont="1" applyFill="1" applyBorder="1" applyAlignment="1">
      <alignment horizontal="center" vertical="center"/>
    </xf>
    <xf numFmtId="166" fontId="2" fillId="0" borderId="12" xfId="0" applyNumberFormat="1" applyFont="1" applyFill="1" applyBorder="1" applyAlignment="1">
      <alignment horizontal="center" vertical="center"/>
    </xf>
    <xf numFmtId="166" fontId="2" fillId="0" borderId="1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2" fontId="3" fillId="0" borderId="0" xfId="0" applyNumberFormat="1" applyFont="1" applyFill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165" fontId="1" fillId="0" borderId="1" xfId="0" applyNumberFormat="1" applyFont="1" applyFill="1" applyBorder="1" applyAlignment="1">
      <alignment horizontal="center" vertical="center"/>
    </xf>
    <xf numFmtId="168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167" fontId="1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 wrapText="1"/>
    </xf>
    <xf numFmtId="0" fontId="2" fillId="0" borderId="12" xfId="0" applyFont="1" applyFill="1" applyBorder="1" applyAlignment="1">
      <alignment horizontal="right" vertical="center" wrapText="1"/>
    </xf>
    <xf numFmtId="0" fontId="2" fillId="0" borderId="12" xfId="0" applyFont="1" applyFill="1" applyBorder="1" applyAlignment="1">
      <alignment horizontal="right" vertical="top" wrapText="1"/>
    </xf>
    <xf numFmtId="0" fontId="2" fillId="0" borderId="10" xfId="0" applyFont="1" applyFill="1" applyBorder="1" applyAlignment="1">
      <alignment horizontal="right" vertical="center" wrapText="1"/>
    </xf>
    <xf numFmtId="4" fontId="2" fillId="0" borderId="10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3" fillId="0" borderId="0" xfId="0" applyFont="1" applyFill="1"/>
    <xf numFmtId="0" fontId="9" fillId="0" borderId="0" xfId="0" applyFont="1" applyFill="1" applyAlignment="1">
      <alignment vertical="center"/>
    </xf>
    <xf numFmtId="165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top" wrapText="1"/>
    </xf>
    <xf numFmtId="3" fontId="1" fillId="0" borderId="1" xfId="1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7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/>
    </xf>
    <xf numFmtId="169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3" fontId="13" fillId="0" borderId="1" xfId="0" applyNumberFormat="1" applyFont="1" applyFill="1" applyBorder="1" applyAlignment="1">
      <alignment horizontal="center" vertical="center"/>
    </xf>
    <xf numFmtId="166" fontId="1" fillId="0" borderId="1" xfId="1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9" fillId="0" borderId="12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0" fontId="9" fillId="0" borderId="20" xfId="0" applyFont="1" applyFill="1" applyBorder="1" applyAlignment="1">
      <alignment horizontal="left" vertical="center"/>
    </xf>
    <xf numFmtId="49" fontId="1" fillId="0" borderId="12" xfId="0" applyNumberFormat="1" applyFont="1" applyFill="1" applyBorder="1" applyAlignment="1">
      <alignment horizontal="center" vertical="center"/>
    </xf>
    <xf numFmtId="49" fontId="1" fillId="0" borderId="18" xfId="0" applyNumberFormat="1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7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right"/>
    </xf>
    <xf numFmtId="0" fontId="2" fillId="0" borderId="13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6"/>
  <sheetViews>
    <sheetView tabSelected="1" zoomScaleNormal="100" zoomScaleSheetLayoutView="80" workbookViewId="0">
      <pane ySplit="5" topLeftCell="A101" activePane="bottomLeft" state="frozen"/>
      <selection pane="bottomLeft" activeCell="J105" sqref="J105"/>
    </sheetView>
  </sheetViews>
  <sheetFormatPr defaultRowHeight="15" x14ac:dyDescent="0.25"/>
  <cols>
    <col min="1" max="1" width="6.140625" style="3" customWidth="1"/>
    <col min="2" max="2" width="94.140625" style="3" customWidth="1"/>
    <col min="3" max="3" width="14.5703125" style="3" customWidth="1"/>
    <col min="4" max="4" width="15" style="3" customWidth="1"/>
    <col min="5" max="5" width="15.28515625" style="3" customWidth="1"/>
    <col min="6" max="6" width="15.5703125" style="3" customWidth="1"/>
    <col min="7" max="7" width="16" style="3" customWidth="1"/>
    <col min="8" max="8" width="14.140625" style="3" hidden="1" customWidth="1"/>
    <col min="9" max="16384" width="9.140625" style="3"/>
  </cols>
  <sheetData>
    <row r="1" spans="1:8" ht="32.25" customHeight="1" x14ac:dyDescent="0.25">
      <c r="A1" s="83" t="s">
        <v>348</v>
      </c>
      <c r="B1" s="84"/>
      <c r="C1" s="84"/>
      <c r="D1" s="84"/>
      <c r="E1" s="84"/>
      <c r="F1" s="84"/>
      <c r="G1" s="84"/>
    </row>
    <row r="2" spans="1:8" ht="18" customHeight="1" x14ac:dyDescent="0.3">
      <c r="C2" s="34"/>
      <c r="E2" s="88" t="s">
        <v>20</v>
      </c>
      <c r="F2" s="89"/>
      <c r="G2" s="89"/>
    </row>
    <row r="3" spans="1:8" ht="30" customHeight="1" x14ac:dyDescent="0.25">
      <c r="A3" s="86" t="s">
        <v>0</v>
      </c>
      <c r="B3" s="86" t="s">
        <v>43</v>
      </c>
      <c r="C3" s="82" t="s">
        <v>6</v>
      </c>
      <c r="D3" s="82" t="s">
        <v>31</v>
      </c>
      <c r="E3" s="82"/>
      <c r="F3" s="82" t="s">
        <v>3</v>
      </c>
      <c r="G3" s="82"/>
    </row>
    <row r="4" spans="1:8" ht="32.25" customHeight="1" x14ac:dyDescent="0.25">
      <c r="A4" s="87"/>
      <c r="B4" s="87"/>
      <c r="C4" s="85"/>
      <c r="D4" s="69" t="s">
        <v>1</v>
      </c>
      <c r="E4" s="69" t="s">
        <v>2</v>
      </c>
      <c r="F4" s="69" t="s">
        <v>4</v>
      </c>
      <c r="G4" s="69" t="s">
        <v>5</v>
      </c>
    </row>
    <row r="5" spans="1:8" ht="16.5" customHeight="1" x14ac:dyDescent="0.25">
      <c r="A5" s="35">
        <v>1</v>
      </c>
      <c r="B5" s="35">
        <v>2</v>
      </c>
      <c r="C5" s="35">
        <v>3</v>
      </c>
      <c r="D5" s="35">
        <v>4</v>
      </c>
      <c r="E5" s="35">
        <v>5</v>
      </c>
      <c r="F5" s="35" t="s">
        <v>189</v>
      </c>
      <c r="G5" s="35" t="s">
        <v>188</v>
      </c>
    </row>
    <row r="6" spans="1:8" ht="23.25" customHeight="1" x14ac:dyDescent="0.25">
      <c r="A6" s="53">
        <v>1</v>
      </c>
      <c r="B6" s="90" t="s">
        <v>54</v>
      </c>
      <c r="C6" s="91"/>
      <c r="D6" s="91"/>
      <c r="E6" s="91"/>
      <c r="F6" s="91"/>
      <c r="G6" s="91"/>
    </row>
    <row r="7" spans="1:8" ht="32.25" customHeight="1" x14ac:dyDescent="0.25">
      <c r="A7" s="35">
        <v>1</v>
      </c>
      <c r="B7" s="28" t="s">
        <v>59</v>
      </c>
      <c r="C7" s="35" t="s">
        <v>13</v>
      </c>
      <c r="D7" s="43">
        <v>2.7</v>
      </c>
      <c r="E7" s="43">
        <v>2.7</v>
      </c>
      <c r="F7" s="43">
        <f t="shared" ref="F7:F24" si="0">E7-D7</f>
        <v>0</v>
      </c>
      <c r="G7" s="31">
        <f t="shared" ref="G7:G35" si="1">E7/D7*100-100</f>
        <v>0</v>
      </c>
      <c r="H7" s="52">
        <f>E7/D7*100</f>
        <v>100</v>
      </c>
    </row>
    <row r="8" spans="1:8" ht="21" customHeight="1" x14ac:dyDescent="0.25">
      <c r="A8" s="35">
        <v>2</v>
      </c>
      <c r="B8" s="28" t="s">
        <v>15</v>
      </c>
      <c r="C8" s="35" t="s">
        <v>24</v>
      </c>
      <c r="D8" s="31">
        <v>28</v>
      </c>
      <c r="E8" s="31">
        <v>34</v>
      </c>
      <c r="F8" s="31">
        <f t="shared" si="0"/>
        <v>6</v>
      </c>
      <c r="G8" s="31">
        <f t="shared" si="1"/>
        <v>21.428571428571416</v>
      </c>
      <c r="H8" s="52">
        <f t="shared" ref="H8:H35" si="2">E8/D8*100</f>
        <v>121.42857142857142</v>
      </c>
    </row>
    <row r="9" spans="1:8" ht="19.5" customHeight="1" x14ac:dyDescent="0.25">
      <c r="A9" s="35">
        <v>3</v>
      </c>
      <c r="B9" s="28" t="s">
        <v>21</v>
      </c>
      <c r="C9" s="35" t="s">
        <v>56</v>
      </c>
      <c r="D9" s="32">
        <v>1977.73</v>
      </c>
      <c r="E9" s="32">
        <v>1977.73</v>
      </c>
      <c r="F9" s="32">
        <f>E9-D9</f>
        <v>0</v>
      </c>
      <c r="G9" s="31">
        <f t="shared" si="1"/>
        <v>0</v>
      </c>
      <c r="H9" s="52">
        <f t="shared" si="2"/>
        <v>100</v>
      </c>
    </row>
    <row r="10" spans="1:8" ht="18.75" customHeight="1" x14ac:dyDescent="0.25">
      <c r="A10" s="35">
        <v>4</v>
      </c>
      <c r="B10" s="28" t="s">
        <v>191</v>
      </c>
      <c r="C10" s="36" t="s">
        <v>56</v>
      </c>
      <c r="D10" s="32">
        <v>1151.6500000000001</v>
      </c>
      <c r="E10" s="32">
        <v>1151.6500000000001</v>
      </c>
      <c r="F10" s="32">
        <f t="shared" si="0"/>
        <v>0</v>
      </c>
      <c r="G10" s="31">
        <f t="shared" si="1"/>
        <v>0</v>
      </c>
      <c r="H10" s="52">
        <f t="shared" si="2"/>
        <v>100</v>
      </c>
    </row>
    <row r="11" spans="1:8" ht="18.75" customHeight="1" x14ac:dyDescent="0.25">
      <c r="A11" s="35">
        <v>5</v>
      </c>
      <c r="B11" s="28" t="s">
        <v>248</v>
      </c>
      <c r="C11" s="36" t="s">
        <v>56</v>
      </c>
      <c r="D11" s="31">
        <v>13150</v>
      </c>
      <c r="E11" s="31">
        <v>13150</v>
      </c>
      <c r="F11" s="31">
        <f t="shared" si="0"/>
        <v>0</v>
      </c>
      <c r="G11" s="31">
        <f t="shared" si="1"/>
        <v>0</v>
      </c>
      <c r="H11" s="52"/>
    </row>
    <row r="12" spans="1:8" ht="18.75" customHeight="1" x14ac:dyDescent="0.25">
      <c r="A12" s="35">
        <v>6</v>
      </c>
      <c r="B12" s="28" t="s">
        <v>288</v>
      </c>
      <c r="C12" s="36" t="s">
        <v>24</v>
      </c>
      <c r="D12" s="31">
        <v>1</v>
      </c>
      <c r="E12" s="31">
        <v>1</v>
      </c>
      <c r="F12" s="31">
        <f t="shared" si="0"/>
        <v>0</v>
      </c>
      <c r="G12" s="31">
        <f t="shared" si="1"/>
        <v>0</v>
      </c>
      <c r="H12" s="52"/>
    </row>
    <row r="13" spans="1:8" ht="18.75" customHeight="1" x14ac:dyDescent="0.25">
      <c r="A13" s="35">
        <v>7</v>
      </c>
      <c r="B13" s="28" t="s">
        <v>331</v>
      </c>
      <c r="C13" s="36" t="s">
        <v>24</v>
      </c>
      <c r="D13" s="31">
        <v>1</v>
      </c>
      <c r="E13" s="31">
        <v>1</v>
      </c>
      <c r="F13" s="31">
        <f t="shared" si="0"/>
        <v>0</v>
      </c>
      <c r="G13" s="31">
        <f t="shared" si="1"/>
        <v>0</v>
      </c>
      <c r="H13" s="52"/>
    </row>
    <row r="14" spans="1:8" ht="15.75" x14ac:dyDescent="0.25">
      <c r="A14" s="35">
        <v>8</v>
      </c>
      <c r="B14" s="28" t="s">
        <v>27</v>
      </c>
      <c r="C14" s="36" t="s">
        <v>24</v>
      </c>
      <c r="D14" s="31">
        <v>380</v>
      </c>
      <c r="E14" s="31">
        <v>173</v>
      </c>
      <c r="F14" s="31">
        <f t="shared" si="0"/>
        <v>-207</v>
      </c>
      <c r="G14" s="31">
        <f t="shared" si="1"/>
        <v>-54.473684210526315</v>
      </c>
      <c r="H14" s="52">
        <f t="shared" si="2"/>
        <v>45.526315789473685</v>
      </c>
    </row>
    <row r="15" spans="1:8" ht="15.75" x14ac:dyDescent="0.25">
      <c r="A15" s="35">
        <v>9</v>
      </c>
      <c r="B15" s="28" t="s">
        <v>16</v>
      </c>
      <c r="C15" s="36" t="s">
        <v>53</v>
      </c>
      <c r="D15" s="21">
        <v>7562.3040000000001</v>
      </c>
      <c r="E15" s="21">
        <v>7562.3040000000001</v>
      </c>
      <c r="F15" s="21">
        <f>E15-D15</f>
        <v>0</v>
      </c>
      <c r="G15" s="31">
        <f t="shared" si="1"/>
        <v>0</v>
      </c>
      <c r="H15" s="52">
        <f t="shared" si="2"/>
        <v>100</v>
      </c>
    </row>
    <row r="16" spans="1:8" ht="15.75" x14ac:dyDescent="0.25">
      <c r="A16" s="35">
        <v>10</v>
      </c>
      <c r="B16" s="28" t="s">
        <v>58</v>
      </c>
      <c r="C16" s="36" t="s">
        <v>56</v>
      </c>
      <c r="D16" s="31">
        <v>4436</v>
      </c>
      <c r="E16" s="31">
        <v>4436</v>
      </c>
      <c r="F16" s="31">
        <f t="shared" si="0"/>
        <v>0</v>
      </c>
      <c r="G16" s="31">
        <f t="shared" si="1"/>
        <v>0</v>
      </c>
      <c r="H16" s="52">
        <f t="shared" si="2"/>
        <v>100</v>
      </c>
    </row>
    <row r="17" spans="1:8" ht="15.75" x14ac:dyDescent="0.25">
      <c r="A17" s="35">
        <v>11</v>
      </c>
      <c r="B17" s="28" t="s">
        <v>25</v>
      </c>
      <c r="C17" s="36" t="s">
        <v>24</v>
      </c>
      <c r="D17" s="75" t="s">
        <v>322</v>
      </c>
      <c r="E17" s="75" t="s">
        <v>322</v>
      </c>
      <c r="F17" s="38" t="s">
        <v>328</v>
      </c>
      <c r="G17" s="38" t="s">
        <v>329</v>
      </c>
      <c r="H17" s="52">
        <v>100</v>
      </c>
    </row>
    <row r="18" spans="1:8" ht="15.75" x14ac:dyDescent="0.25">
      <c r="A18" s="35">
        <v>12</v>
      </c>
      <c r="B18" s="28" t="s">
        <v>57</v>
      </c>
      <c r="C18" s="36" t="s">
        <v>18</v>
      </c>
      <c r="D18" s="43">
        <v>5.3</v>
      </c>
      <c r="E18" s="43">
        <v>5.3</v>
      </c>
      <c r="F18" s="43">
        <f t="shared" si="0"/>
        <v>0</v>
      </c>
      <c r="G18" s="31">
        <f t="shared" si="1"/>
        <v>0</v>
      </c>
      <c r="H18" s="52">
        <f t="shared" si="2"/>
        <v>100</v>
      </c>
    </row>
    <row r="19" spans="1:8" ht="47.25" x14ac:dyDescent="0.25">
      <c r="A19" s="35">
        <v>13</v>
      </c>
      <c r="B19" s="28" t="s">
        <v>249</v>
      </c>
      <c r="C19" s="36" t="s">
        <v>53</v>
      </c>
      <c r="D19" s="31">
        <v>11</v>
      </c>
      <c r="E19" s="31">
        <v>11</v>
      </c>
      <c r="F19" s="31">
        <f t="shared" ref="F19" si="3">E19-D19</f>
        <v>0</v>
      </c>
      <c r="G19" s="31">
        <f t="shared" ref="G19" si="4">E19/D19*100-100</f>
        <v>0</v>
      </c>
      <c r="H19" s="52"/>
    </row>
    <row r="20" spans="1:8" ht="47.25" x14ac:dyDescent="0.25">
      <c r="A20" s="35">
        <v>14</v>
      </c>
      <c r="B20" s="28" t="s">
        <v>164</v>
      </c>
      <c r="C20" s="36" t="s">
        <v>13</v>
      </c>
      <c r="D20" s="31">
        <v>95</v>
      </c>
      <c r="E20" s="31">
        <v>95</v>
      </c>
      <c r="F20" s="31">
        <f t="shared" si="0"/>
        <v>0</v>
      </c>
      <c r="G20" s="31">
        <f t="shared" si="1"/>
        <v>0</v>
      </c>
      <c r="H20" s="52">
        <f t="shared" si="2"/>
        <v>100</v>
      </c>
    </row>
    <row r="21" spans="1:8" ht="48" customHeight="1" x14ac:dyDescent="0.25">
      <c r="A21" s="35">
        <v>15</v>
      </c>
      <c r="B21" s="28" t="s">
        <v>172</v>
      </c>
      <c r="C21" s="36" t="s">
        <v>13</v>
      </c>
      <c r="D21" s="31">
        <v>100</v>
      </c>
      <c r="E21" s="31">
        <v>100</v>
      </c>
      <c r="F21" s="31">
        <f t="shared" si="0"/>
        <v>0</v>
      </c>
      <c r="G21" s="31">
        <f t="shared" si="1"/>
        <v>0</v>
      </c>
      <c r="H21" s="52">
        <f t="shared" si="2"/>
        <v>100</v>
      </c>
    </row>
    <row r="22" spans="1:8" ht="49.5" customHeight="1" x14ac:dyDescent="0.25">
      <c r="A22" s="35">
        <v>16</v>
      </c>
      <c r="B22" s="28" t="s">
        <v>173</v>
      </c>
      <c r="C22" s="36" t="s">
        <v>13</v>
      </c>
      <c r="D22" s="31">
        <v>100</v>
      </c>
      <c r="E22" s="31">
        <v>100</v>
      </c>
      <c r="F22" s="31">
        <f t="shared" si="0"/>
        <v>0</v>
      </c>
      <c r="G22" s="31">
        <f t="shared" si="1"/>
        <v>0</v>
      </c>
      <c r="H22" s="52">
        <f t="shared" si="2"/>
        <v>100</v>
      </c>
    </row>
    <row r="23" spans="1:8" ht="34.5" customHeight="1" x14ac:dyDescent="0.25">
      <c r="A23" s="35">
        <v>17</v>
      </c>
      <c r="B23" s="28" t="s">
        <v>174</v>
      </c>
      <c r="C23" s="36" t="s">
        <v>13</v>
      </c>
      <c r="D23" s="31">
        <v>100</v>
      </c>
      <c r="E23" s="31">
        <v>100</v>
      </c>
      <c r="F23" s="31">
        <f t="shared" si="0"/>
        <v>0</v>
      </c>
      <c r="G23" s="31">
        <f t="shared" si="1"/>
        <v>0</v>
      </c>
      <c r="H23" s="52">
        <f t="shared" si="2"/>
        <v>100</v>
      </c>
    </row>
    <row r="24" spans="1:8" ht="82.5" customHeight="1" x14ac:dyDescent="0.25">
      <c r="A24" s="35">
        <v>18</v>
      </c>
      <c r="B24" s="28" t="s">
        <v>192</v>
      </c>
      <c r="C24" s="36" t="s">
        <v>13</v>
      </c>
      <c r="D24" s="31">
        <v>100</v>
      </c>
      <c r="E24" s="31">
        <v>100</v>
      </c>
      <c r="F24" s="31">
        <f t="shared" si="0"/>
        <v>0</v>
      </c>
      <c r="G24" s="31">
        <f t="shared" si="1"/>
        <v>0</v>
      </c>
      <c r="H24" s="52">
        <f t="shared" si="2"/>
        <v>100</v>
      </c>
    </row>
    <row r="25" spans="1:8" ht="47.25" customHeight="1" x14ac:dyDescent="0.25">
      <c r="A25" s="35">
        <v>19</v>
      </c>
      <c r="B25" s="28" t="s">
        <v>175</v>
      </c>
      <c r="C25" s="36" t="s">
        <v>13</v>
      </c>
      <c r="D25" s="31">
        <v>100</v>
      </c>
      <c r="E25" s="31">
        <v>100</v>
      </c>
      <c r="F25" s="31">
        <f>E25-D25</f>
        <v>0</v>
      </c>
      <c r="G25" s="31">
        <f t="shared" si="1"/>
        <v>0</v>
      </c>
      <c r="H25" s="52">
        <f t="shared" si="2"/>
        <v>100</v>
      </c>
    </row>
    <row r="26" spans="1:8" ht="16.5" customHeight="1" x14ac:dyDescent="0.25">
      <c r="A26" s="35">
        <v>20</v>
      </c>
      <c r="B26" s="28" t="s">
        <v>333</v>
      </c>
      <c r="C26" s="36" t="s">
        <v>332</v>
      </c>
      <c r="D26" s="31">
        <v>64</v>
      </c>
      <c r="E26" s="31">
        <v>0</v>
      </c>
      <c r="F26" s="31">
        <f>E26-D26</f>
        <v>-64</v>
      </c>
      <c r="G26" s="31">
        <f t="shared" si="1"/>
        <v>-100</v>
      </c>
      <c r="H26" s="52">
        <f t="shared" si="2"/>
        <v>0</v>
      </c>
    </row>
    <row r="27" spans="1:8" ht="31.5" x14ac:dyDescent="0.25">
      <c r="A27" s="35">
        <v>21</v>
      </c>
      <c r="B27" s="28" t="s">
        <v>334</v>
      </c>
      <c r="C27" s="36" t="s">
        <v>11</v>
      </c>
      <c r="D27" s="31" t="s">
        <v>12</v>
      </c>
      <c r="E27" s="31" t="s">
        <v>12</v>
      </c>
      <c r="F27" s="31"/>
      <c r="G27" s="31"/>
      <c r="H27" s="52"/>
    </row>
    <row r="28" spans="1:8" ht="34.5" customHeight="1" x14ac:dyDescent="0.25">
      <c r="A28" s="35">
        <v>22</v>
      </c>
      <c r="B28" s="28" t="s">
        <v>289</v>
      </c>
      <c r="C28" s="36" t="s">
        <v>24</v>
      </c>
      <c r="D28" s="31">
        <v>173</v>
      </c>
      <c r="E28" s="31">
        <v>173</v>
      </c>
      <c r="F28" s="31">
        <f>E28-D28</f>
        <v>0</v>
      </c>
      <c r="G28" s="31">
        <f t="shared" si="1"/>
        <v>0</v>
      </c>
      <c r="H28" s="52">
        <f t="shared" si="2"/>
        <v>100</v>
      </c>
    </row>
    <row r="29" spans="1:8" ht="15.75" x14ac:dyDescent="0.25">
      <c r="A29" s="35">
        <v>23</v>
      </c>
      <c r="B29" s="28" t="s">
        <v>316</v>
      </c>
      <c r="C29" s="36" t="s">
        <v>24</v>
      </c>
      <c r="D29" s="31">
        <v>279</v>
      </c>
      <c r="E29" s="31">
        <v>377</v>
      </c>
      <c r="F29" s="31">
        <f>E29-D29</f>
        <v>98</v>
      </c>
      <c r="G29" s="31">
        <f t="shared" si="1"/>
        <v>35.125448028673844</v>
      </c>
      <c r="H29" s="68">
        <f t="shared" si="2"/>
        <v>135.12544802867384</v>
      </c>
    </row>
    <row r="30" spans="1:8" ht="34.5" customHeight="1" x14ac:dyDescent="0.25">
      <c r="A30" s="35">
        <v>24</v>
      </c>
      <c r="B30" s="28" t="s">
        <v>335</v>
      </c>
      <c r="C30" s="36" t="s">
        <v>13</v>
      </c>
      <c r="D30" s="31">
        <v>100</v>
      </c>
      <c r="E30" s="31">
        <v>100</v>
      </c>
      <c r="F30" s="31">
        <f>E30-D30</f>
        <v>0</v>
      </c>
      <c r="G30" s="31">
        <f t="shared" si="1"/>
        <v>0</v>
      </c>
      <c r="H30" s="68">
        <f t="shared" si="2"/>
        <v>100</v>
      </c>
    </row>
    <row r="31" spans="1:8" ht="15.75" x14ac:dyDescent="0.25">
      <c r="A31" s="35">
        <v>25</v>
      </c>
      <c r="B31" s="28" t="s">
        <v>336</v>
      </c>
      <c r="C31" s="36" t="s">
        <v>24</v>
      </c>
      <c r="D31" s="31">
        <v>3</v>
      </c>
      <c r="E31" s="31">
        <v>8</v>
      </c>
      <c r="F31" s="31">
        <f>E31-D31</f>
        <v>5</v>
      </c>
      <c r="G31" s="31">
        <f t="shared" si="1"/>
        <v>166.66666666666663</v>
      </c>
      <c r="H31" s="68">
        <f t="shared" si="2"/>
        <v>266.66666666666663</v>
      </c>
    </row>
    <row r="32" spans="1:8" ht="34.5" customHeight="1" x14ac:dyDescent="0.25">
      <c r="A32" s="35">
        <v>26</v>
      </c>
      <c r="B32" s="28" t="s">
        <v>337</v>
      </c>
      <c r="C32" s="36" t="s">
        <v>338</v>
      </c>
      <c r="D32" s="32">
        <v>45</v>
      </c>
      <c r="E32" s="32">
        <v>65.47</v>
      </c>
      <c r="F32" s="31">
        <f t="shared" ref="F32:F34" si="5">E32-D32</f>
        <v>20.47</v>
      </c>
      <c r="G32" s="31">
        <f t="shared" si="1"/>
        <v>45.48888888888888</v>
      </c>
      <c r="H32" s="68"/>
    </row>
    <row r="33" spans="1:8" ht="34.5" customHeight="1" x14ac:dyDescent="0.25">
      <c r="A33" s="35">
        <v>27</v>
      </c>
      <c r="B33" s="28" t="s">
        <v>339</v>
      </c>
      <c r="C33" s="36" t="s">
        <v>24</v>
      </c>
      <c r="D33" s="31">
        <v>240</v>
      </c>
      <c r="E33" s="31">
        <v>240</v>
      </c>
      <c r="F33" s="31">
        <f t="shared" si="5"/>
        <v>0</v>
      </c>
      <c r="G33" s="31">
        <f t="shared" si="1"/>
        <v>0</v>
      </c>
      <c r="H33" s="68"/>
    </row>
    <row r="34" spans="1:8" ht="15.75" x14ac:dyDescent="0.25">
      <c r="A34" s="35">
        <v>28</v>
      </c>
      <c r="B34" s="28" t="s">
        <v>340</v>
      </c>
      <c r="C34" s="36" t="s">
        <v>24</v>
      </c>
      <c r="D34" s="31">
        <v>165</v>
      </c>
      <c r="E34" s="31">
        <v>165</v>
      </c>
      <c r="F34" s="31">
        <f t="shared" si="5"/>
        <v>0</v>
      </c>
      <c r="G34" s="31">
        <f t="shared" si="1"/>
        <v>0</v>
      </c>
      <c r="H34" s="68"/>
    </row>
    <row r="35" spans="1:8" ht="18.75" customHeight="1" x14ac:dyDescent="0.25">
      <c r="A35" s="35">
        <v>29</v>
      </c>
      <c r="B35" s="28" t="s">
        <v>341</v>
      </c>
      <c r="C35" s="36" t="s">
        <v>18</v>
      </c>
      <c r="D35" s="43">
        <v>2.2000000000000002</v>
      </c>
      <c r="E35" s="43">
        <v>0</v>
      </c>
      <c r="F35" s="43">
        <f>E35-D35</f>
        <v>-2.2000000000000002</v>
      </c>
      <c r="G35" s="31">
        <f t="shared" si="1"/>
        <v>-100</v>
      </c>
      <c r="H35" s="68">
        <f t="shared" si="2"/>
        <v>0</v>
      </c>
    </row>
    <row r="36" spans="1:8" ht="25.5" customHeight="1" x14ac:dyDescent="0.25">
      <c r="A36" s="53">
        <v>2</v>
      </c>
      <c r="B36" s="92" t="s">
        <v>60</v>
      </c>
      <c r="C36" s="93"/>
      <c r="D36" s="93"/>
      <c r="E36" s="93"/>
      <c r="F36" s="93"/>
      <c r="G36" s="93"/>
    </row>
    <row r="37" spans="1:8" ht="18.75" customHeight="1" x14ac:dyDescent="0.25">
      <c r="A37" s="35">
        <v>1</v>
      </c>
      <c r="B37" s="28" t="s">
        <v>167</v>
      </c>
      <c r="C37" s="36" t="s">
        <v>165</v>
      </c>
      <c r="D37" s="44">
        <v>47.8</v>
      </c>
      <c r="E37" s="44">
        <v>97.545199999999994</v>
      </c>
      <c r="F37" s="44">
        <f>E37-D37</f>
        <v>49.745199999999997</v>
      </c>
      <c r="G37" s="43">
        <f>E37/D37*100-100</f>
        <v>104.06945606694561</v>
      </c>
      <c r="H37" s="55">
        <f>E37/D37*100</f>
        <v>204.06945606694561</v>
      </c>
    </row>
    <row r="38" spans="1:8" ht="31.5" customHeight="1" x14ac:dyDescent="0.25">
      <c r="A38" s="38" t="s">
        <v>61</v>
      </c>
      <c r="B38" s="28" t="s">
        <v>66</v>
      </c>
      <c r="C38" s="36" t="s">
        <v>13</v>
      </c>
      <c r="D38" s="31">
        <v>100</v>
      </c>
      <c r="E38" s="31">
        <v>100</v>
      </c>
      <c r="F38" s="31">
        <f t="shared" ref="F38:F51" si="6">E38-D38</f>
        <v>0</v>
      </c>
      <c r="G38" s="31">
        <f t="shared" ref="G38:G43" si="7">E38/D38*100-100</f>
        <v>0</v>
      </c>
      <c r="H38" s="55">
        <f t="shared" ref="H38:H52" si="8">E38/D38*100</f>
        <v>100</v>
      </c>
    </row>
    <row r="39" spans="1:8" ht="35.25" customHeight="1" x14ac:dyDescent="0.25">
      <c r="A39" s="35">
        <v>3</v>
      </c>
      <c r="B39" s="28" t="s">
        <v>67</v>
      </c>
      <c r="C39" s="36" t="s">
        <v>13</v>
      </c>
      <c r="D39" s="31">
        <v>100</v>
      </c>
      <c r="E39" s="31">
        <v>100</v>
      </c>
      <c r="F39" s="31">
        <f t="shared" si="6"/>
        <v>0</v>
      </c>
      <c r="G39" s="31">
        <f t="shared" si="7"/>
        <v>0</v>
      </c>
      <c r="H39" s="55">
        <f t="shared" si="8"/>
        <v>100</v>
      </c>
    </row>
    <row r="40" spans="1:8" ht="32.25" customHeight="1" x14ac:dyDescent="0.25">
      <c r="A40" s="35">
        <v>4</v>
      </c>
      <c r="B40" s="28" t="s">
        <v>180</v>
      </c>
      <c r="C40" s="36" t="s">
        <v>179</v>
      </c>
      <c r="D40" s="31">
        <v>1</v>
      </c>
      <c r="E40" s="31">
        <v>1</v>
      </c>
      <c r="F40" s="31">
        <f t="shared" si="6"/>
        <v>0</v>
      </c>
      <c r="G40" s="31">
        <f t="shared" si="7"/>
        <v>0</v>
      </c>
      <c r="H40" s="55">
        <f t="shared" si="8"/>
        <v>100</v>
      </c>
    </row>
    <row r="41" spans="1:8" ht="15.75" x14ac:dyDescent="0.25">
      <c r="A41" s="38" t="s">
        <v>354</v>
      </c>
      <c r="B41" s="28" t="s">
        <v>342</v>
      </c>
      <c r="C41" s="36" t="s">
        <v>22</v>
      </c>
      <c r="D41" s="31">
        <v>22</v>
      </c>
      <c r="E41" s="31">
        <v>12</v>
      </c>
      <c r="F41" s="31">
        <f t="shared" si="6"/>
        <v>-10</v>
      </c>
      <c r="G41" s="31">
        <f t="shared" si="7"/>
        <v>-45.45454545454546</v>
      </c>
      <c r="H41" s="55">
        <f t="shared" si="8"/>
        <v>54.54545454545454</v>
      </c>
    </row>
    <row r="42" spans="1:8" ht="15.75" x14ac:dyDescent="0.25">
      <c r="A42" s="38" t="s">
        <v>355</v>
      </c>
      <c r="B42" s="28" t="s">
        <v>343</v>
      </c>
      <c r="C42" s="36" t="s">
        <v>165</v>
      </c>
      <c r="D42" s="21">
        <v>1.073</v>
      </c>
      <c r="E42" s="21">
        <v>0.21199999999999999</v>
      </c>
      <c r="F42" s="21">
        <f t="shared" si="6"/>
        <v>-0.86099999999999999</v>
      </c>
      <c r="G42" s="31">
        <f t="shared" si="7"/>
        <v>-80.242311276794027</v>
      </c>
      <c r="H42" s="55">
        <f t="shared" si="8"/>
        <v>19.757688723205966</v>
      </c>
    </row>
    <row r="43" spans="1:8" ht="49.5" customHeight="1" x14ac:dyDescent="0.25">
      <c r="A43" s="38" t="s">
        <v>178</v>
      </c>
      <c r="B43" s="28" t="s">
        <v>190</v>
      </c>
      <c r="C43" s="36" t="s">
        <v>22</v>
      </c>
      <c r="D43" s="31">
        <v>5</v>
      </c>
      <c r="E43" s="31">
        <v>5</v>
      </c>
      <c r="F43" s="31">
        <f t="shared" si="6"/>
        <v>0</v>
      </c>
      <c r="G43" s="31">
        <f t="shared" si="7"/>
        <v>0</v>
      </c>
      <c r="H43" s="55">
        <f t="shared" si="8"/>
        <v>100</v>
      </c>
    </row>
    <row r="44" spans="1:8" ht="48" customHeight="1" x14ac:dyDescent="0.25">
      <c r="A44" s="35">
        <v>7</v>
      </c>
      <c r="B44" s="28" t="s">
        <v>68</v>
      </c>
      <c r="C44" s="36" t="s">
        <v>13</v>
      </c>
      <c r="D44" s="43">
        <v>0.5</v>
      </c>
      <c r="E44" s="43">
        <v>1.5</v>
      </c>
      <c r="F44" s="43">
        <f t="shared" si="6"/>
        <v>1</v>
      </c>
      <c r="G44" s="31">
        <f>E44/D44*100-100</f>
        <v>200</v>
      </c>
      <c r="H44" s="55">
        <f t="shared" si="8"/>
        <v>300</v>
      </c>
    </row>
    <row r="45" spans="1:8" ht="33.75" customHeight="1" x14ac:dyDescent="0.25">
      <c r="A45" s="35">
        <v>8</v>
      </c>
      <c r="B45" s="28" t="s">
        <v>142</v>
      </c>
      <c r="C45" s="36" t="s">
        <v>55</v>
      </c>
      <c r="D45" s="32">
        <v>16.600000000000001</v>
      </c>
      <c r="E45" s="32">
        <v>65.069999999999993</v>
      </c>
      <c r="F45" s="32">
        <f t="shared" si="6"/>
        <v>48.469999999999992</v>
      </c>
      <c r="G45" s="43">
        <f t="shared" ref="G45:G46" si="9">E45/D45*100-100</f>
        <v>291.98795180722885</v>
      </c>
      <c r="H45" s="55">
        <f t="shared" si="8"/>
        <v>391.98795180722885</v>
      </c>
    </row>
    <row r="46" spans="1:8" ht="33" customHeight="1" x14ac:dyDescent="0.25">
      <c r="A46" s="38" t="s">
        <v>177</v>
      </c>
      <c r="B46" s="28" t="s">
        <v>140</v>
      </c>
      <c r="C46" s="36" t="s">
        <v>13</v>
      </c>
      <c r="D46" s="31">
        <v>86</v>
      </c>
      <c r="E46" s="31">
        <v>100</v>
      </c>
      <c r="F46" s="31">
        <f t="shared" si="6"/>
        <v>14</v>
      </c>
      <c r="G46" s="31">
        <f t="shared" si="9"/>
        <v>16.279069767441868</v>
      </c>
      <c r="H46" s="55">
        <f t="shared" si="8"/>
        <v>116.27906976744187</v>
      </c>
    </row>
    <row r="47" spans="1:8" ht="18.75" customHeight="1" x14ac:dyDescent="0.25">
      <c r="A47" s="35">
        <v>10</v>
      </c>
      <c r="B47" s="28" t="s">
        <v>153</v>
      </c>
      <c r="C47" s="36" t="s">
        <v>154</v>
      </c>
      <c r="D47" s="31">
        <v>25</v>
      </c>
      <c r="E47" s="31">
        <v>23</v>
      </c>
      <c r="F47" s="31">
        <f t="shared" si="6"/>
        <v>-2</v>
      </c>
      <c r="G47" s="31">
        <f>E47/D47*100-100</f>
        <v>-8</v>
      </c>
      <c r="H47" s="55">
        <f t="shared" si="8"/>
        <v>92</v>
      </c>
    </row>
    <row r="48" spans="1:8" ht="34.5" hidden="1" customHeight="1" x14ac:dyDescent="0.25">
      <c r="A48" s="35">
        <v>11</v>
      </c>
      <c r="B48" s="28"/>
      <c r="C48" s="36"/>
      <c r="D48" s="43"/>
      <c r="E48" s="43"/>
      <c r="F48" s="43">
        <f t="shared" si="6"/>
        <v>0</v>
      </c>
      <c r="G48" s="31" t="e">
        <f>E48/D48*100-100</f>
        <v>#DIV/0!</v>
      </c>
      <c r="H48" s="55" t="e">
        <f t="shared" si="8"/>
        <v>#DIV/0!</v>
      </c>
    </row>
    <row r="49" spans="1:8" ht="33.75" customHeight="1" x14ac:dyDescent="0.25">
      <c r="A49" s="38" t="s">
        <v>259</v>
      </c>
      <c r="B49" s="28" t="s">
        <v>166</v>
      </c>
      <c r="C49" s="36" t="s">
        <v>165</v>
      </c>
      <c r="D49" s="76">
        <v>35.84628</v>
      </c>
      <c r="E49" s="76">
        <v>44.135379999999998</v>
      </c>
      <c r="F49" s="44">
        <f t="shared" si="6"/>
        <v>8.2890999999999977</v>
      </c>
      <c r="G49" s="31">
        <f t="shared" ref="G49:G51" si="10">E49/D49*100-100</f>
        <v>23.124017331784486</v>
      </c>
      <c r="H49" s="55">
        <f t="shared" si="8"/>
        <v>123.12401733178449</v>
      </c>
    </row>
    <row r="50" spans="1:8" ht="33.75" customHeight="1" x14ac:dyDescent="0.25">
      <c r="A50" s="35">
        <v>13</v>
      </c>
      <c r="B50" s="28" t="s">
        <v>344</v>
      </c>
      <c r="C50" s="36" t="s">
        <v>22</v>
      </c>
      <c r="D50" s="31">
        <v>2134</v>
      </c>
      <c r="E50" s="31">
        <v>2895</v>
      </c>
      <c r="F50" s="31">
        <f t="shared" si="6"/>
        <v>761</v>
      </c>
      <c r="G50" s="31">
        <f t="shared" si="10"/>
        <v>35.660731021555762</v>
      </c>
      <c r="H50" s="55">
        <f t="shared" si="8"/>
        <v>135.66073102155576</v>
      </c>
    </row>
    <row r="51" spans="1:8" ht="33.75" customHeight="1" x14ac:dyDescent="0.25">
      <c r="A51" s="35">
        <v>14</v>
      </c>
      <c r="B51" s="28" t="s">
        <v>290</v>
      </c>
      <c r="C51" s="36" t="s">
        <v>24</v>
      </c>
      <c r="D51" s="31">
        <v>2</v>
      </c>
      <c r="E51" s="31">
        <v>2</v>
      </c>
      <c r="F51" s="31">
        <f t="shared" si="6"/>
        <v>0</v>
      </c>
      <c r="G51" s="31">
        <f t="shared" si="10"/>
        <v>0</v>
      </c>
      <c r="H51" s="55">
        <f t="shared" si="8"/>
        <v>100</v>
      </c>
    </row>
    <row r="52" spans="1:8" ht="18.75" customHeight="1" x14ac:dyDescent="0.25">
      <c r="A52" s="35">
        <v>15</v>
      </c>
      <c r="B52" s="28" t="s">
        <v>208</v>
      </c>
      <c r="C52" s="36" t="s">
        <v>13</v>
      </c>
      <c r="D52" s="31">
        <v>100</v>
      </c>
      <c r="E52" s="31">
        <v>100</v>
      </c>
      <c r="F52" s="31">
        <f t="shared" ref="F52:F54" si="11">E52-D52</f>
        <v>0</v>
      </c>
      <c r="G52" s="31">
        <f t="shared" ref="G52:G54" si="12">E52/D52*100-100</f>
        <v>0</v>
      </c>
      <c r="H52" s="55">
        <f t="shared" si="8"/>
        <v>100</v>
      </c>
    </row>
    <row r="53" spans="1:8" ht="31.5" x14ac:dyDescent="0.25">
      <c r="A53" s="38" t="s">
        <v>356</v>
      </c>
      <c r="B53" s="28" t="s">
        <v>250</v>
      </c>
      <c r="C53" s="36" t="s">
        <v>24</v>
      </c>
      <c r="D53" s="31">
        <v>3</v>
      </c>
      <c r="E53" s="31">
        <v>1</v>
      </c>
      <c r="F53" s="31">
        <f t="shared" si="11"/>
        <v>-2</v>
      </c>
      <c r="G53" s="31">
        <f t="shared" si="12"/>
        <v>-66.666666666666671</v>
      </c>
      <c r="H53" s="61"/>
    </row>
    <row r="54" spans="1:8" ht="15.75" x14ac:dyDescent="0.25">
      <c r="A54" s="38" t="s">
        <v>357</v>
      </c>
      <c r="B54" s="28" t="s">
        <v>318</v>
      </c>
      <c r="C54" s="36" t="s">
        <v>319</v>
      </c>
      <c r="D54" s="31">
        <v>12</v>
      </c>
      <c r="E54" s="31">
        <v>12</v>
      </c>
      <c r="F54" s="31">
        <f t="shared" si="11"/>
        <v>0</v>
      </c>
      <c r="G54" s="31">
        <f t="shared" si="12"/>
        <v>0</v>
      </c>
      <c r="H54" s="61"/>
    </row>
    <row r="55" spans="1:8" ht="39" customHeight="1" x14ac:dyDescent="0.25">
      <c r="A55" s="53">
        <v>3</v>
      </c>
      <c r="B55" s="92" t="s">
        <v>299</v>
      </c>
      <c r="C55" s="91"/>
      <c r="D55" s="91"/>
      <c r="E55" s="91"/>
      <c r="F55" s="91"/>
      <c r="G55" s="91"/>
    </row>
    <row r="56" spans="1:8" ht="33" customHeight="1" x14ac:dyDescent="0.25">
      <c r="A56" s="35">
        <v>1</v>
      </c>
      <c r="B56" s="39" t="s">
        <v>193</v>
      </c>
      <c r="C56" s="35" t="s">
        <v>23</v>
      </c>
      <c r="D56" s="43">
        <v>188.1</v>
      </c>
      <c r="E56" s="43">
        <v>200.8</v>
      </c>
      <c r="F56" s="43">
        <f t="shared" ref="F56:F61" si="13">E56-D56</f>
        <v>12.700000000000017</v>
      </c>
      <c r="G56" s="31">
        <f t="shared" ref="G56:G61" si="14">E56/D56*100-100</f>
        <v>6.7517278043594047</v>
      </c>
      <c r="H56" s="52">
        <f>E56/D56*100</f>
        <v>106.7517278043594</v>
      </c>
    </row>
    <row r="57" spans="1:8" ht="50.25" customHeight="1" x14ac:dyDescent="0.25">
      <c r="A57" s="35">
        <v>2</v>
      </c>
      <c r="B57" s="39" t="s">
        <v>69</v>
      </c>
      <c r="C57" s="35" t="s">
        <v>13</v>
      </c>
      <c r="D57" s="43">
        <v>6.4</v>
      </c>
      <c r="E57" s="43">
        <v>0</v>
      </c>
      <c r="F57" s="43">
        <f t="shared" si="13"/>
        <v>-6.4</v>
      </c>
      <c r="G57" s="43">
        <f t="shared" si="14"/>
        <v>-100</v>
      </c>
      <c r="H57" s="52">
        <f t="shared" ref="H57:H61" si="15">E57/D57*100</f>
        <v>0</v>
      </c>
    </row>
    <row r="58" spans="1:8" ht="18" customHeight="1" x14ac:dyDescent="0.25">
      <c r="A58" s="35">
        <v>3</v>
      </c>
      <c r="B58" s="39" t="s">
        <v>32</v>
      </c>
      <c r="C58" s="35" t="s">
        <v>23</v>
      </c>
      <c r="D58" s="43">
        <v>80</v>
      </c>
      <c r="E58" s="43">
        <v>60.8</v>
      </c>
      <c r="F58" s="43">
        <f t="shared" si="13"/>
        <v>-19.200000000000003</v>
      </c>
      <c r="G58" s="31">
        <f t="shared" si="14"/>
        <v>-24</v>
      </c>
      <c r="H58" s="52">
        <f t="shared" si="15"/>
        <v>76</v>
      </c>
    </row>
    <row r="59" spans="1:8" ht="34.5" customHeight="1" x14ac:dyDescent="0.25">
      <c r="A59" s="35">
        <v>4</v>
      </c>
      <c r="B59" s="39" t="s">
        <v>136</v>
      </c>
      <c r="C59" s="35" t="s">
        <v>13</v>
      </c>
      <c r="D59" s="43">
        <v>22.8</v>
      </c>
      <c r="E59" s="43">
        <v>22.8</v>
      </c>
      <c r="F59" s="43">
        <f t="shared" si="13"/>
        <v>0</v>
      </c>
      <c r="G59" s="31">
        <f t="shared" si="14"/>
        <v>0</v>
      </c>
      <c r="H59" s="52">
        <f t="shared" si="15"/>
        <v>100</v>
      </c>
    </row>
    <row r="60" spans="1:8" ht="34.5" customHeight="1" x14ac:dyDescent="0.25">
      <c r="A60" s="35">
        <v>5</v>
      </c>
      <c r="B60" s="39" t="s">
        <v>159</v>
      </c>
      <c r="C60" s="35" t="s">
        <v>13</v>
      </c>
      <c r="D60" s="32">
        <v>1.3</v>
      </c>
      <c r="E60" s="32">
        <v>0.56000000000000005</v>
      </c>
      <c r="F60" s="32">
        <f t="shared" si="13"/>
        <v>-0.74</v>
      </c>
      <c r="G60" s="43">
        <f t="shared" si="14"/>
        <v>-56.92307692307692</v>
      </c>
      <c r="H60" s="52">
        <f t="shared" si="15"/>
        <v>43.07692307692308</v>
      </c>
    </row>
    <row r="61" spans="1:8" ht="20.25" customHeight="1" x14ac:dyDescent="0.25">
      <c r="A61" s="35">
        <v>6</v>
      </c>
      <c r="B61" s="39" t="s">
        <v>181</v>
      </c>
      <c r="C61" s="35" t="s">
        <v>22</v>
      </c>
      <c r="D61" s="31">
        <v>10</v>
      </c>
      <c r="E61" s="31">
        <v>11</v>
      </c>
      <c r="F61" s="31">
        <f t="shared" si="13"/>
        <v>1</v>
      </c>
      <c r="G61" s="31">
        <f t="shared" si="14"/>
        <v>10.000000000000014</v>
      </c>
      <c r="H61" s="52">
        <f t="shared" si="15"/>
        <v>110.00000000000001</v>
      </c>
    </row>
    <row r="62" spans="1:8" ht="25.5" customHeight="1" x14ac:dyDescent="0.25">
      <c r="A62" s="53">
        <v>4</v>
      </c>
      <c r="B62" s="92" t="s">
        <v>70</v>
      </c>
      <c r="C62" s="91"/>
      <c r="D62" s="91"/>
      <c r="E62" s="91"/>
      <c r="F62" s="91"/>
      <c r="G62" s="91"/>
    </row>
    <row r="63" spans="1:8" ht="81.75" customHeight="1" x14ac:dyDescent="0.25">
      <c r="A63" s="35">
        <v>1</v>
      </c>
      <c r="B63" s="40" t="s">
        <v>72</v>
      </c>
      <c r="C63" s="32" t="s">
        <v>13</v>
      </c>
      <c r="D63" s="43">
        <v>74.8</v>
      </c>
      <c r="E63" s="43">
        <v>87</v>
      </c>
      <c r="F63" s="43">
        <f t="shared" ref="F63:F68" si="16">E63-D63</f>
        <v>12.200000000000003</v>
      </c>
      <c r="G63" s="31">
        <f t="shared" ref="G63:G68" si="17">E63/D63*100-100</f>
        <v>16.310160427807489</v>
      </c>
      <c r="H63" s="52">
        <f>E63/D63*100</f>
        <v>116.31016042780749</v>
      </c>
    </row>
    <row r="64" spans="1:8" ht="30.75" customHeight="1" x14ac:dyDescent="0.25">
      <c r="A64" s="35">
        <v>2</v>
      </c>
      <c r="B64" s="40" t="s">
        <v>73</v>
      </c>
      <c r="C64" s="32" t="s">
        <v>22</v>
      </c>
      <c r="D64" s="31">
        <v>3635</v>
      </c>
      <c r="E64" s="31">
        <v>4249</v>
      </c>
      <c r="F64" s="31">
        <f t="shared" si="16"/>
        <v>614</v>
      </c>
      <c r="G64" s="31">
        <f t="shared" si="17"/>
        <v>16.891334250343874</v>
      </c>
      <c r="H64" s="52">
        <f t="shared" ref="H64:H68" si="18">E64/D64*100</f>
        <v>116.89133425034387</v>
      </c>
    </row>
    <row r="65" spans="1:8" ht="33" customHeight="1" x14ac:dyDescent="0.25">
      <c r="A65" s="35">
        <v>3</v>
      </c>
      <c r="B65" s="40" t="s">
        <v>74</v>
      </c>
      <c r="C65" s="32" t="s">
        <v>22</v>
      </c>
      <c r="D65" s="31">
        <v>4550</v>
      </c>
      <c r="E65" s="31">
        <v>5933</v>
      </c>
      <c r="F65" s="31">
        <f t="shared" si="16"/>
        <v>1383</v>
      </c>
      <c r="G65" s="31">
        <f t="shared" si="17"/>
        <v>30.395604395604408</v>
      </c>
      <c r="H65" s="52">
        <f t="shared" si="18"/>
        <v>130.39560439560441</v>
      </c>
    </row>
    <row r="66" spans="1:8" ht="97.5" customHeight="1" x14ac:dyDescent="0.25">
      <c r="A66" s="35">
        <v>4</v>
      </c>
      <c r="B66" s="40" t="s">
        <v>71</v>
      </c>
      <c r="C66" s="32" t="s">
        <v>13</v>
      </c>
      <c r="D66" s="43">
        <v>15.6</v>
      </c>
      <c r="E66" s="43">
        <v>16.3</v>
      </c>
      <c r="F66" s="31">
        <f t="shared" si="16"/>
        <v>0.70000000000000107</v>
      </c>
      <c r="G66" s="31">
        <f t="shared" si="17"/>
        <v>4.487179487179489</v>
      </c>
      <c r="H66" s="52">
        <f t="shared" si="18"/>
        <v>104.48717948717949</v>
      </c>
    </row>
    <row r="67" spans="1:8" ht="49.5" customHeight="1" x14ac:dyDescent="0.25">
      <c r="A67" s="35">
        <v>5</v>
      </c>
      <c r="B67" s="40" t="s">
        <v>75</v>
      </c>
      <c r="C67" s="32" t="s">
        <v>23</v>
      </c>
      <c r="D67" s="31">
        <v>200</v>
      </c>
      <c r="E67" s="31">
        <v>202</v>
      </c>
      <c r="F67" s="31">
        <f t="shared" si="16"/>
        <v>2</v>
      </c>
      <c r="G67" s="31">
        <f t="shared" si="17"/>
        <v>1</v>
      </c>
      <c r="H67" s="52">
        <f t="shared" si="18"/>
        <v>101</v>
      </c>
    </row>
    <row r="68" spans="1:8" ht="48" customHeight="1" x14ac:dyDescent="0.25">
      <c r="A68" s="35">
        <v>6</v>
      </c>
      <c r="B68" s="40" t="s">
        <v>76</v>
      </c>
      <c r="C68" s="32" t="s">
        <v>22</v>
      </c>
      <c r="D68" s="31">
        <v>1580</v>
      </c>
      <c r="E68" s="31">
        <v>1612</v>
      </c>
      <c r="F68" s="31">
        <f t="shared" si="16"/>
        <v>32</v>
      </c>
      <c r="G68" s="31">
        <f t="shared" si="17"/>
        <v>2.0253164556962133</v>
      </c>
      <c r="H68" s="52">
        <f t="shared" si="18"/>
        <v>102.02531645569621</v>
      </c>
    </row>
    <row r="69" spans="1:8" ht="36.75" customHeight="1" x14ac:dyDescent="0.25">
      <c r="A69" s="53">
        <v>5</v>
      </c>
      <c r="B69" s="92" t="s">
        <v>77</v>
      </c>
      <c r="C69" s="91"/>
      <c r="D69" s="91"/>
      <c r="E69" s="91"/>
      <c r="F69" s="91"/>
      <c r="G69" s="91"/>
    </row>
    <row r="70" spans="1:8" ht="33.75" customHeight="1" x14ac:dyDescent="0.25">
      <c r="A70" s="35">
        <v>1</v>
      </c>
      <c r="B70" s="28" t="s">
        <v>78</v>
      </c>
      <c r="C70" s="35" t="s">
        <v>13</v>
      </c>
      <c r="D70" s="43">
        <v>100</v>
      </c>
      <c r="E70" s="43">
        <v>0.7</v>
      </c>
      <c r="F70" s="43">
        <f>E70-D70</f>
        <v>-99.3</v>
      </c>
      <c r="G70" s="43">
        <f>E70/D70*100-100</f>
        <v>-99.3</v>
      </c>
    </row>
    <row r="71" spans="1:8" ht="32.25" customHeight="1" x14ac:dyDescent="0.25">
      <c r="A71" s="35">
        <v>2</v>
      </c>
      <c r="B71" s="28" t="s">
        <v>33</v>
      </c>
      <c r="C71" s="35" t="s">
        <v>13</v>
      </c>
      <c r="D71" s="43">
        <v>100</v>
      </c>
      <c r="E71" s="43">
        <v>95.9</v>
      </c>
      <c r="F71" s="43">
        <f>E71-D71</f>
        <v>-4.0999999999999943</v>
      </c>
      <c r="G71" s="43">
        <f>E71/D71*100-100</f>
        <v>-4.0999999999999943</v>
      </c>
    </row>
    <row r="72" spans="1:8" ht="23.25" customHeight="1" x14ac:dyDescent="0.25">
      <c r="A72" s="53">
        <v>6</v>
      </c>
      <c r="B72" s="92" t="s">
        <v>79</v>
      </c>
      <c r="C72" s="91"/>
      <c r="D72" s="91"/>
      <c r="E72" s="91"/>
      <c r="F72" s="91"/>
      <c r="G72" s="91"/>
    </row>
    <row r="73" spans="1:8" ht="15.75" x14ac:dyDescent="0.25">
      <c r="A73" s="35">
        <v>1</v>
      </c>
      <c r="B73" s="28" t="s">
        <v>80</v>
      </c>
      <c r="C73" s="35" t="s">
        <v>13</v>
      </c>
      <c r="D73" s="43">
        <v>87</v>
      </c>
      <c r="E73" s="43">
        <v>92.8</v>
      </c>
      <c r="F73" s="43">
        <f t="shared" ref="F73:F82" si="19">E73-D73</f>
        <v>5.7999999999999972</v>
      </c>
      <c r="G73" s="43">
        <f t="shared" ref="G73:G82" si="20">E73/D73*100-100</f>
        <v>6.6666666666666714</v>
      </c>
      <c r="H73" s="52"/>
    </row>
    <row r="74" spans="1:8" ht="31.5" x14ac:dyDescent="0.25">
      <c r="A74" s="35">
        <v>2</v>
      </c>
      <c r="B74" s="28" t="s">
        <v>81</v>
      </c>
      <c r="C74" s="35" t="s">
        <v>13</v>
      </c>
      <c r="D74" s="43">
        <v>97</v>
      </c>
      <c r="E74" s="43">
        <v>97</v>
      </c>
      <c r="F74" s="43">
        <f t="shared" si="19"/>
        <v>0</v>
      </c>
      <c r="G74" s="43">
        <f t="shared" si="20"/>
        <v>0</v>
      </c>
      <c r="H74" s="52"/>
    </row>
    <row r="75" spans="1:8" ht="31.5" x14ac:dyDescent="0.25">
      <c r="A75" s="35">
        <v>3</v>
      </c>
      <c r="B75" s="28" t="s">
        <v>323</v>
      </c>
      <c r="C75" s="35" t="s">
        <v>22</v>
      </c>
      <c r="D75" s="31">
        <v>3760</v>
      </c>
      <c r="E75" s="31">
        <v>3760</v>
      </c>
      <c r="F75" s="31">
        <f t="shared" si="19"/>
        <v>0</v>
      </c>
      <c r="G75" s="31">
        <f t="shared" si="20"/>
        <v>0</v>
      </c>
      <c r="H75" s="52"/>
    </row>
    <row r="76" spans="1:8" ht="63" x14ac:dyDescent="0.25">
      <c r="A76" s="35">
        <v>4</v>
      </c>
      <c r="B76" s="28" t="s">
        <v>324</v>
      </c>
      <c r="C76" s="35" t="s">
        <v>13</v>
      </c>
      <c r="D76" s="43">
        <v>15</v>
      </c>
      <c r="E76" s="43">
        <v>20</v>
      </c>
      <c r="F76" s="43">
        <f t="shared" si="19"/>
        <v>5</v>
      </c>
      <c r="G76" s="43">
        <f t="shared" si="20"/>
        <v>33.333333333333314</v>
      </c>
      <c r="H76" s="52"/>
    </row>
    <row r="77" spans="1:8" ht="49.5" customHeight="1" x14ac:dyDescent="0.25">
      <c r="A77" s="35">
        <v>5</v>
      </c>
      <c r="B77" s="28" t="s">
        <v>358</v>
      </c>
      <c r="C77" s="35" t="s">
        <v>13</v>
      </c>
      <c r="D77" s="43">
        <v>12</v>
      </c>
      <c r="E77" s="43">
        <v>48</v>
      </c>
      <c r="F77" s="43">
        <f t="shared" si="19"/>
        <v>36</v>
      </c>
      <c r="G77" s="43">
        <f t="shared" si="20"/>
        <v>300</v>
      </c>
      <c r="H77" s="52"/>
    </row>
    <row r="78" spans="1:8" ht="47.25" x14ac:dyDescent="0.25">
      <c r="A78" s="35">
        <v>6</v>
      </c>
      <c r="B78" s="28" t="s">
        <v>151</v>
      </c>
      <c r="C78" s="35" t="s">
        <v>22</v>
      </c>
      <c r="D78" s="31">
        <v>22</v>
      </c>
      <c r="E78" s="31">
        <v>25</v>
      </c>
      <c r="F78" s="31">
        <f t="shared" si="19"/>
        <v>3</v>
      </c>
      <c r="G78" s="31">
        <f t="shared" si="20"/>
        <v>13.63636363636364</v>
      </c>
      <c r="H78" s="52"/>
    </row>
    <row r="79" spans="1:8" ht="31.5" x14ac:dyDescent="0.25">
      <c r="A79" s="35">
        <v>7</v>
      </c>
      <c r="B79" s="28" t="s">
        <v>137</v>
      </c>
      <c r="C79" s="35" t="s">
        <v>13</v>
      </c>
      <c r="D79" s="43">
        <v>9.1</v>
      </c>
      <c r="E79" s="43">
        <v>9</v>
      </c>
      <c r="F79" s="43">
        <f t="shared" si="19"/>
        <v>-9.9999999999999645E-2</v>
      </c>
      <c r="G79" s="43">
        <f t="shared" si="20"/>
        <v>-1.098901098901095</v>
      </c>
      <c r="H79" s="52"/>
    </row>
    <row r="80" spans="1:8" ht="31.5" x14ac:dyDescent="0.25">
      <c r="A80" s="35">
        <v>8</v>
      </c>
      <c r="B80" s="28" t="s">
        <v>138</v>
      </c>
      <c r="C80" s="35" t="s">
        <v>13</v>
      </c>
      <c r="D80" s="43">
        <v>100</v>
      </c>
      <c r="E80" s="43">
        <v>100</v>
      </c>
      <c r="F80" s="43">
        <f t="shared" si="19"/>
        <v>0</v>
      </c>
      <c r="G80" s="43">
        <f t="shared" si="20"/>
        <v>0</v>
      </c>
      <c r="H80" s="52"/>
    </row>
    <row r="81" spans="1:8" ht="31.5" x14ac:dyDescent="0.25">
      <c r="A81" s="35">
        <v>9</v>
      </c>
      <c r="B81" s="28" t="s">
        <v>139</v>
      </c>
      <c r="C81" s="35" t="s">
        <v>13</v>
      </c>
      <c r="D81" s="43">
        <v>91</v>
      </c>
      <c r="E81" s="43">
        <v>91</v>
      </c>
      <c r="F81" s="43">
        <f t="shared" si="19"/>
        <v>0</v>
      </c>
      <c r="G81" s="43">
        <f t="shared" si="20"/>
        <v>0</v>
      </c>
      <c r="H81" s="52"/>
    </row>
    <row r="82" spans="1:8" ht="47.25" x14ac:dyDescent="0.25">
      <c r="A82" s="35">
        <v>10</v>
      </c>
      <c r="B82" s="28" t="s">
        <v>160</v>
      </c>
      <c r="C82" s="35" t="s">
        <v>13</v>
      </c>
      <c r="D82" s="43">
        <v>100</v>
      </c>
      <c r="E82" s="43">
        <v>100</v>
      </c>
      <c r="F82" s="43">
        <f t="shared" si="19"/>
        <v>0</v>
      </c>
      <c r="G82" s="43">
        <f t="shared" si="20"/>
        <v>0</v>
      </c>
      <c r="H82" s="52"/>
    </row>
    <row r="83" spans="1:8" ht="63" x14ac:dyDescent="0.25">
      <c r="A83" s="35">
        <v>11</v>
      </c>
      <c r="B83" s="28" t="s">
        <v>161</v>
      </c>
      <c r="C83" s="35" t="s">
        <v>13</v>
      </c>
      <c r="D83" s="43">
        <v>100</v>
      </c>
      <c r="E83" s="43">
        <v>100</v>
      </c>
      <c r="F83" s="43">
        <f t="shared" ref="F83:F92" si="21">E83-D83</f>
        <v>0</v>
      </c>
      <c r="G83" s="43">
        <f t="shared" ref="G83:G92" si="22">E83/D83*100-100</f>
        <v>0</v>
      </c>
      <c r="H83" s="52"/>
    </row>
    <row r="84" spans="1:8" ht="15.75" x14ac:dyDescent="0.25">
      <c r="A84" s="35">
        <v>12</v>
      </c>
      <c r="B84" s="28" t="s">
        <v>197</v>
      </c>
      <c r="C84" s="35" t="s">
        <v>13</v>
      </c>
      <c r="D84" s="43">
        <v>100</v>
      </c>
      <c r="E84" s="43">
        <v>100</v>
      </c>
      <c r="F84" s="43">
        <f t="shared" si="21"/>
        <v>0</v>
      </c>
      <c r="G84" s="43">
        <f t="shared" si="22"/>
        <v>0</v>
      </c>
      <c r="H84" s="52"/>
    </row>
    <row r="85" spans="1:8" ht="34.5" customHeight="1" x14ac:dyDescent="0.25">
      <c r="A85" s="35">
        <v>13</v>
      </c>
      <c r="B85" s="28" t="s">
        <v>198</v>
      </c>
      <c r="C85" s="35" t="s">
        <v>13</v>
      </c>
      <c r="D85" s="43">
        <v>46.4</v>
      </c>
      <c r="E85" s="43">
        <v>73</v>
      </c>
      <c r="F85" s="43">
        <f t="shared" si="21"/>
        <v>26.6</v>
      </c>
      <c r="G85" s="43">
        <f t="shared" si="22"/>
        <v>57.327586206896541</v>
      </c>
      <c r="H85" s="52"/>
    </row>
    <row r="86" spans="1:8" ht="31.5" x14ac:dyDescent="0.25">
      <c r="A86" s="35">
        <v>14</v>
      </c>
      <c r="B86" s="28" t="s">
        <v>199</v>
      </c>
      <c r="C86" s="35" t="s">
        <v>13</v>
      </c>
      <c r="D86" s="43">
        <v>25.4</v>
      </c>
      <c r="E86" s="43">
        <v>26.8</v>
      </c>
      <c r="F86" s="43">
        <f t="shared" si="21"/>
        <v>1.4000000000000021</v>
      </c>
      <c r="G86" s="43">
        <f t="shared" si="22"/>
        <v>5.5118110236220588</v>
      </c>
      <c r="H86" s="52"/>
    </row>
    <row r="87" spans="1:8" ht="47.25" x14ac:dyDescent="0.25">
      <c r="A87" s="35">
        <v>15</v>
      </c>
      <c r="B87" s="28" t="s">
        <v>200</v>
      </c>
      <c r="C87" s="35" t="s">
        <v>13</v>
      </c>
      <c r="D87" s="43">
        <v>37</v>
      </c>
      <c r="E87" s="43">
        <v>37</v>
      </c>
      <c r="F87" s="43">
        <f t="shared" si="21"/>
        <v>0</v>
      </c>
      <c r="G87" s="43">
        <f t="shared" si="22"/>
        <v>0</v>
      </c>
      <c r="H87" s="52"/>
    </row>
    <row r="88" spans="1:8" ht="31.5" x14ac:dyDescent="0.25">
      <c r="A88" s="35">
        <v>16</v>
      </c>
      <c r="B88" s="28" t="s">
        <v>201</v>
      </c>
      <c r="C88" s="35" t="s">
        <v>13</v>
      </c>
      <c r="D88" s="32">
        <v>81.25</v>
      </c>
      <c r="E88" s="32">
        <v>86.66</v>
      </c>
      <c r="F88" s="32">
        <f t="shared" si="21"/>
        <v>5.4099999999999966</v>
      </c>
      <c r="G88" s="32">
        <f t="shared" si="22"/>
        <v>6.6584615384615233</v>
      </c>
      <c r="H88" s="52"/>
    </row>
    <row r="89" spans="1:8" ht="47.25" x14ac:dyDescent="0.25">
      <c r="A89" s="35">
        <v>17</v>
      </c>
      <c r="B89" s="28" t="s">
        <v>202</v>
      </c>
      <c r="C89" s="35" t="s">
        <v>13</v>
      </c>
      <c r="D89" s="32">
        <v>55</v>
      </c>
      <c r="E89" s="32">
        <v>88.5</v>
      </c>
      <c r="F89" s="32">
        <f t="shared" si="21"/>
        <v>33.5</v>
      </c>
      <c r="G89" s="32">
        <f t="shared" si="22"/>
        <v>60.909090909090907</v>
      </c>
      <c r="H89" s="52"/>
    </row>
    <row r="90" spans="1:8" ht="31.5" x14ac:dyDescent="0.25">
      <c r="A90" s="35">
        <v>18</v>
      </c>
      <c r="B90" s="28" t="s">
        <v>203</v>
      </c>
      <c r="C90" s="35" t="s">
        <v>13</v>
      </c>
      <c r="D90" s="43">
        <v>75</v>
      </c>
      <c r="E90" s="43">
        <v>100</v>
      </c>
      <c r="F90" s="43">
        <f t="shared" si="21"/>
        <v>25</v>
      </c>
      <c r="G90" s="43">
        <f t="shared" si="22"/>
        <v>33.333333333333314</v>
      </c>
      <c r="H90" s="52"/>
    </row>
    <row r="91" spans="1:8" ht="63" x14ac:dyDescent="0.25">
      <c r="A91" s="35">
        <v>19</v>
      </c>
      <c r="B91" s="28" t="s">
        <v>326</v>
      </c>
      <c r="C91" s="35" t="s">
        <v>13</v>
      </c>
      <c r="D91" s="43">
        <v>100</v>
      </c>
      <c r="E91" s="43">
        <v>100</v>
      </c>
      <c r="F91" s="43">
        <f t="shared" si="21"/>
        <v>0</v>
      </c>
      <c r="G91" s="43">
        <f t="shared" si="22"/>
        <v>0</v>
      </c>
      <c r="H91" s="52"/>
    </row>
    <row r="92" spans="1:8" ht="47.25" x14ac:dyDescent="0.25">
      <c r="A92" s="35">
        <v>20</v>
      </c>
      <c r="B92" s="28" t="s">
        <v>327</v>
      </c>
      <c r="C92" s="35" t="s">
        <v>13</v>
      </c>
      <c r="D92" s="43">
        <v>25</v>
      </c>
      <c r="E92" s="43">
        <v>12.6</v>
      </c>
      <c r="F92" s="43">
        <f t="shared" si="21"/>
        <v>-12.4</v>
      </c>
      <c r="G92" s="43">
        <f t="shared" si="22"/>
        <v>-49.6</v>
      </c>
      <c r="H92" s="52"/>
    </row>
    <row r="93" spans="1:8" ht="31.5" x14ac:dyDescent="0.25">
      <c r="A93" s="35">
        <v>21</v>
      </c>
      <c r="B93" s="28" t="s">
        <v>204</v>
      </c>
      <c r="C93" s="35" t="s">
        <v>13</v>
      </c>
      <c r="D93" s="43">
        <v>7</v>
      </c>
      <c r="E93" s="43">
        <v>7</v>
      </c>
      <c r="F93" s="43">
        <f t="shared" ref="F93:F96" si="23">E93-D93</f>
        <v>0</v>
      </c>
      <c r="G93" s="43">
        <f t="shared" ref="G93:G96" si="24">E93/D93*100-100</f>
        <v>0</v>
      </c>
      <c r="H93" s="52"/>
    </row>
    <row r="94" spans="1:8" ht="47.25" x14ac:dyDescent="0.25">
      <c r="A94" s="35">
        <v>22</v>
      </c>
      <c r="B94" s="28" t="s">
        <v>345</v>
      </c>
      <c r="C94" s="35" t="s">
        <v>13</v>
      </c>
      <c r="D94" s="43">
        <v>67.3</v>
      </c>
      <c r="E94" s="43">
        <v>67.3</v>
      </c>
      <c r="F94" s="43">
        <f t="shared" si="23"/>
        <v>0</v>
      </c>
      <c r="G94" s="43">
        <f t="shared" si="24"/>
        <v>0</v>
      </c>
      <c r="H94" s="68"/>
    </row>
    <row r="95" spans="1:8" ht="47.25" x14ac:dyDescent="0.25">
      <c r="A95" s="35">
        <v>23</v>
      </c>
      <c r="B95" s="28" t="s">
        <v>346</v>
      </c>
      <c r="C95" s="35" t="s">
        <v>13</v>
      </c>
      <c r="D95" s="43">
        <v>0</v>
      </c>
      <c r="E95" s="43">
        <v>0.7</v>
      </c>
      <c r="F95" s="43">
        <f t="shared" si="23"/>
        <v>0.7</v>
      </c>
      <c r="G95" s="43"/>
      <c r="H95" s="68"/>
    </row>
    <row r="96" spans="1:8" ht="47.25" x14ac:dyDescent="0.25">
      <c r="A96" s="35">
        <v>24</v>
      </c>
      <c r="B96" s="28" t="s">
        <v>347</v>
      </c>
      <c r="C96" s="35" t="s">
        <v>13</v>
      </c>
      <c r="D96" s="43">
        <v>33.9</v>
      </c>
      <c r="E96" s="43">
        <v>35</v>
      </c>
      <c r="F96" s="43">
        <f t="shared" si="23"/>
        <v>1.1000000000000014</v>
      </c>
      <c r="G96" s="43">
        <f t="shared" si="24"/>
        <v>3.2448377581121122</v>
      </c>
      <c r="H96" s="68"/>
    </row>
    <row r="97" spans="1:8" ht="24" customHeight="1" x14ac:dyDescent="0.25">
      <c r="A97" s="53" t="s">
        <v>14</v>
      </c>
      <c r="B97" s="92" t="s">
        <v>82</v>
      </c>
      <c r="C97" s="91"/>
      <c r="D97" s="91"/>
      <c r="E97" s="91"/>
      <c r="F97" s="91"/>
      <c r="G97" s="91"/>
    </row>
    <row r="98" spans="1:8" ht="31.5" x14ac:dyDescent="0.25">
      <c r="A98" s="35">
        <v>1</v>
      </c>
      <c r="B98" s="28" t="s">
        <v>38</v>
      </c>
      <c r="C98" s="35" t="s">
        <v>13</v>
      </c>
      <c r="D98" s="32">
        <v>38</v>
      </c>
      <c r="E98" s="32">
        <v>47.8</v>
      </c>
      <c r="F98" s="32">
        <f t="shared" ref="F98:F109" si="25">E98-D98</f>
        <v>9.7999999999999972</v>
      </c>
      <c r="G98" s="31">
        <f t="shared" ref="G98:G109" si="26">E98/D98*100-100</f>
        <v>25.78947368421052</v>
      </c>
      <c r="H98" s="37">
        <f>E98/D98*100</f>
        <v>125.78947368421052</v>
      </c>
    </row>
    <row r="99" spans="1:8" ht="31.5" x14ac:dyDescent="0.25">
      <c r="A99" s="35">
        <v>2</v>
      </c>
      <c r="B99" s="28" t="s">
        <v>39</v>
      </c>
      <c r="C99" s="35" t="s">
        <v>13</v>
      </c>
      <c r="D99" s="32">
        <v>33</v>
      </c>
      <c r="E99" s="32">
        <v>35.08</v>
      </c>
      <c r="F99" s="32">
        <f t="shared" si="25"/>
        <v>2.0799999999999983</v>
      </c>
      <c r="G99" s="31">
        <f t="shared" si="26"/>
        <v>6.3030303030302974</v>
      </c>
      <c r="H99" s="37">
        <f t="shared" ref="H99:H111" si="27">E99/D99*100</f>
        <v>106.3030303030303</v>
      </c>
    </row>
    <row r="100" spans="1:8" ht="32.25" customHeight="1" x14ac:dyDescent="0.25">
      <c r="A100" s="35">
        <v>3</v>
      </c>
      <c r="B100" s="28" t="s">
        <v>86</v>
      </c>
      <c r="C100" s="35" t="s">
        <v>13</v>
      </c>
      <c r="D100" s="43">
        <v>37.1</v>
      </c>
      <c r="E100" s="43">
        <v>44.9</v>
      </c>
      <c r="F100" s="43">
        <f t="shared" si="25"/>
        <v>7.7999999999999972</v>
      </c>
      <c r="G100" s="31">
        <f t="shared" si="26"/>
        <v>21.024258760107813</v>
      </c>
      <c r="H100" s="37">
        <f t="shared" si="27"/>
        <v>121.02425876010781</v>
      </c>
    </row>
    <row r="101" spans="1:8" ht="34.5" customHeight="1" x14ac:dyDescent="0.25">
      <c r="A101" s="35">
        <v>4</v>
      </c>
      <c r="B101" s="28" t="s">
        <v>85</v>
      </c>
      <c r="C101" s="35" t="s">
        <v>13</v>
      </c>
      <c r="D101" s="32">
        <v>5.2</v>
      </c>
      <c r="E101" s="32">
        <v>11.42</v>
      </c>
      <c r="F101" s="32">
        <f t="shared" si="25"/>
        <v>6.22</v>
      </c>
      <c r="G101" s="31">
        <f t="shared" si="26"/>
        <v>119.61538461538458</v>
      </c>
      <c r="H101" s="37">
        <f t="shared" si="27"/>
        <v>219.61538461538458</v>
      </c>
    </row>
    <row r="102" spans="1:8" ht="31.5" customHeight="1" x14ac:dyDescent="0.25">
      <c r="A102" s="97">
        <v>5</v>
      </c>
      <c r="B102" s="28" t="s">
        <v>84</v>
      </c>
      <c r="C102" s="35" t="s">
        <v>13</v>
      </c>
      <c r="D102" s="32">
        <v>58.3</v>
      </c>
      <c r="E102" s="32">
        <v>85.37</v>
      </c>
      <c r="F102" s="32">
        <f>E102-D102</f>
        <v>27.070000000000007</v>
      </c>
      <c r="G102" s="31">
        <f t="shared" si="26"/>
        <v>46.432246998284739</v>
      </c>
      <c r="H102" s="37">
        <f t="shared" si="27"/>
        <v>146.43224699828474</v>
      </c>
    </row>
    <row r="103" spans="1:8" ht="18" customHeight="1" x14ac:dyDescent="0.25">
      <c r="A103" s="98"/>
      <c r="B103" s="28" t="s">
        <v>291</v>
      </c>
      <c r="C103" s="35" t="s">
        <v>13</v>
      </c>
      <c r="D103" s="43">
        <v>80</v>
      </c>
      <c r="E103" s="43">
        <v>94.6</v>
      </c>
      <c r="F103" s="43">
        <f>E103-D103</f>
        <v>14.599999999999994</v>
      </c>
      <c r="G103" s="31">
        <f t="shared" si="26"/>
        <v>18.249999999999986</v>
      </c>
      <c r="H103" s="37">
        <f t="shared" si="27"/>
        <v>118.24999999999999</v>
      </c>
    </row>
    <row r="104" spans="1:8" ht="33.75" customHeight="1" x14ac:dyDescent="0.25">
      <c r="A104" s="35">
        <v>6</v>
      </c>
      <c r="B104" s="28" t="s">
        <v>40</v>
      </c>
      <c r="C104" s="35" t="s">
        <v>13</v>
      </c>
      <c r="D104" s="43">
        <v>20.2</v>
      </c>
      <c r="E104" s="43">
        <v>20.2</v>
      </c>
      <c r="F104" s="43">
        <f t="shared" si="25"/>
        <v>0</v>
      </c>
      <c r="G104" s="31">
        <f t="shared" si="26"/>
        <v>0</v>
      </c>
      <c r="H104" s="37">
        <f t="shared" si="27"/>
        <v>100</v>
      </c>
    </row>
    <row r="105" spans="1:8" ht="66" customHeight="1" x14ac:dyDescent="0.25">
      <c r="A105" s="38" t="s">
        <v>48</v>
      </c>
      <c r="B105" s="28" t="s">
        <v>41</v>
      </c>
      <c r="C105" s="35" t="s">
        <v>13</v>
      </c>
      <c r="D105" s="43">
        <v>41.5</v>
      </c>
      <c r="E105" s="43">
        <v>41.5</v>
      </c>
      <c r="F105" s="43">
        <f t="shared" si="25"/>
        <v>0</v>
      </c>
      <c r="G105" s="31">
        <f t="shared" si="26"/>
        <v>0</v>
      </c>
      <c r="H105" s="37">
        <f t="shared" si="27"/>
        <v>100</v>
      </c>
    </row>
    <row r="106" spans="1:8" ht="19.5" customHeight="1" x14ac:dyDescent="0.25">
      <c r="A106" s="38" t="s">
        <v>64</v>
      </c>
      <c r="B106" s="28" t="s">
        <v>42</v>
      </c>
      <c r="C106" s="35" t="s">
        <v>13</v>
      </c>
      <c r="D106" s="43">
        <v>71.5</v>
      </c>
      <c r="E106" s="43">
        <v>71.5</v>
      </c>
      <c r="F106" s="43">
        <f t="shared" si="25"/>
        <v>0</v>
      </c>
      <c r="G106" s="43">
        <f t="shared" si="26"/>
        <v>0</v>
      </c>
      <c r="H106" s="37">
        <f t="shared" si="27"/>
        <v>100</v>
      </c>
    </row>
    <row r="107" spans="1:8" ht="48.75" customHeight="1" x14ac:dyDescent="0.25">
      <c r="A107" s="38" t="s">
        <v>63</v>
      </c>
      <c r="B107" s="28" t="s">
        <v>83</v>
      </c>
      <c r="C107" s="35" t="s">
        <v>13</v>
      </c>
      <c r="D107" s="32">
        <v>58.2</v>
      </c>
      <c r="E107" s="32">
        <v>97.14</v>
      </c>
      <c r="F107" s="32">
        <f t="shared" si="25"/>
        <v>38.94</v>
      </c>
      <c r="G107" s="32">
        <f t="shared" si="26"/>
        <v>66.907216494845358</v>
      </c>
      <c r="H107" s="37">
        <f t="shared" si="27"/>
        <v>166.90721649484536</v>
      </c>
    </row>
    <row r="108" spans="1:8" ht="34.5" customHeight="1" x14ac:dyDescent="0.25">
      <c r="A108" s="95" t="s">
        <v>177</v>
      </c>
      <c r="B108" s="28" t="s">
        <v>182</v>
      </c>
      <c r="C108" s="35" t="s">
        <v>22</v>
      </c>
      <c r="D108" s="31">
        <v>1495</v>
      </c>
      <c r="E108" s="31">
        <v>3337</v>
      </c>
      <c r="F108" s="31">
        <f t="shared" si="25"/>
        <v>1842</v>
      </c>
      <c r="G108" s="31">
        <f t="shared" si="26"/>
        <v>123.21070234113711</v>
      </c>
      <c r="H108" s="37">
        <f t="shared" si="27"/>
        <v>223.21070234113711</v>
      </c>
    </row>
    <row r="109" spans="1:8" ht="47.25" x14ac:dyDescent="0.25">
      <c r="A109" s="96"/>
      <c r="B109" s="28" t="s">
        <v>209</v>
      </c>
      <c r="C109" s="35" t="s">
        <v>22</v>
      </c>
      <c r="D109" s="31">
        <v>374</v>
      </c>
      <c r="E109" s="31">
        <v>374</v>
      </c>
      <c r="F109" s="31">
        <f t="shared" si="25"/>
        <v>0</v>
      </c>
      <c r="G109" s="31">
        <f t="shared" si="26"/>
        <v>0</v>
      </c>
      <c r="H109" s="37">
        <f t="shared" si="27"/>
        <v>100</v>
      </c>
    </row>
    <row r="110" spans="1:8" ht="34.5" customHeight="1" x14ac:dyDescent="0.25">
      <c r="A110" s="38" t="s">
        <v>65</v>
      </c>
      <c r="B110" s="28" t="s">
        <v>176</v>
      </c>
      <c r="C110" s="35" t="s">
        <v>13</v>
      </c>
      <c r="D110" s="43">
        <v>86</v>
      </c>
      <c r="E110" s="43">
        <v>86</v>
      </c>
      <c r="F110" s="31">
        <f t="shared" ref="F110:F114" si="28">E110-D110</f>
        <v>0</v>
      </c>
      <c r="G110" s="31">
        <f t="shared" ref="G110:G114" si="29">E110/D110*100-100</f>
        <v>0</v>
      </c>
      <c r="H110" s="37">
        <f t="shared" si="27"/>
        <v>100</v>
      </c>
    </row>
    <row r="111" spans="1:8" ht="34.5" customHeight="1" x14ac:dyDescent="0.25">
      <c r="A111" s="38" t="s">
        <v>207</v>
      </c>
      <c r="B111" s="28" t="s">
        <v>210</v>
      </c>
      <c r="C111" s="35" t="s">
        <v>13</v>
      </c>
      <c r="D111" s="43">
        <v>53.5</v>
      </c>
      <c r="E111" s="43">
        <v>53.5</v>
      </c>
      <c r="F111" s="31">
        <f t="shared" si="28"/>
        <v>0</v>
      </c>
      <c r="G111" s="31">
        <f t="shared" si="29"/>
        <v>0</v>
      </c>
      <c r="H111" s="37">
        <f t="shared" si="27"/>
        <v>100</v>
      </c>
    </row>
    <row r="112" spans="1:8" ht="34.5" customHeight="1" x14ac:dyDescent="0.25">
      <c r="A112" s="38" t="s">
        <v>259</v>
      </c>
      <c r="B112" s="28" t="s">
        <v>251</v>
      </c>
      <c r="C112" s="35" t="s">
        <v>23</v>
      </c>
      <c r="D112" s="31">
        <v>2</v>
      </c>
      <c r="E112" s="31">
        <v>0</v>
      </c>
      <c r="F112" s="31">
        <f t="shared" si="28"/>
        <v>-2</v>
      </c>
      <c r="G112" s="31">
        <f t="shared" si="29"/>
        <v>-100</v>
      </c>
      <c r="H112" s="37"/>
    </row>
    <row r="113" spans="1:8" ht="48" customHeight="1" x14ac:dyDescent="0.25">
      <c r="A113" s="38" t="s">
        <v>292</v>
      </c>
      <c r="B113" s="28" t="s">
        <v>293</v>
      </c>
      <c r="C113" s="35" t="s">
        <v>23</v>
      </c>
      <c r="D113" s="31">
        <v>1</v>
      </c>
      <c r="E113" s="31">
        <v>1</v>
      </c>
      <c r="F113" s="31">
        <f t="shared" si="28"/>
        <v>0</v>
      </c>
      <c r="G113" s="31">
        <f t="shared" si="29"/>
        <v>0</v>
      </c>
      <c r="H113" s="37"/>
    </row>
    <row r="114" spans="1:8" ht="47.25" customHeight="1" x14ac:dyDescent="0.25">
      <c r="A114" s="38" t="s">
        <v>317</v>
      </c>
      <c r="B114" s="28" t="s">
        <v>320</v>
      </c>
      <c r="C114" s="35" t="s">
        <v>13</v>
      </c>
      <c r="D114" s="32">
        <v>9</v>
      </c>
      <c r="E114" s="32">
        <v>9.8699999999999992</v>
      </c>
      <c r="F114" s="32">
        <f t="shared" si="28"/>
        <v>0.86999999999999922</v>
      </c>
      <c r="G114" s="31">
        <f t="shared" si="29"/>
        <v>9.6666666666666714</v>
      </c>
      <c r="H114" s="37"/>
    </row>
    <row r="115" spans="1:8" ht="24" customHeight="1" x14ac:dyDescent="0.25">
      <c r="A115" s="53">
        <v>8</v>
      </c>
      <c r="B115" s="92" t="s">
        <v>87</v>
      </c>
      <c r="C115" s="91"/>
      <c r="D115" s="91"/>
      <c r="E115" s="91"/>
      <c r="F115" s="91"/>
      <c r="G115" s="91"/>
      <c r="H115" s="37"/>
    </row>
    <row r="116" spans="1:8" ht="21.75" customHeight="1" x14ac:dyDescent="0.25">
      <c r="A116" s="31">
        <v>1</v>
      </c>
      <c r="B116" s="28" t="s">
        <v>168</v>
      </c>
      <c r="C116" s="41" t="s">
        <v>28</v>
      </c>
      <c r="D116" s="43">
        <v>477</v>
      </c>
      <c r="E116" s="43">
        <v>478.2</v>
      </c>
      <c r="F116" s="45">
        <f>E116-D116</f>
        <v>1.1999999999999886</v>
      </c>
      <c r="G116" s="46">
        <f>E116/D116*100-100</f>
        <v>0.25157232704403043</v>
      </c>
      <c r="H116" s="52">
        <f>E116/D116*100</f>
        <v>100.25157232704403</v>
      </c>
    </row>
    <row r="117" spans="1:8" ht="47.25" customHeight="1" x14ac:dyDescent="0.25">
      <c r="A117" s="31">
        <v>2</v>
      </c>
      <c r="B117" s="28" t="s">
        <v>88</v>
      </c>
      <c r="C117" s="41" t="s">
        <v>23</v>
      </c>
      <c r="D117" s="46">
        <v>1</v>
      </c>
      <c r="E117" s="46">
        <v>1</v>
      </c>
      <c r="F117" s="46">
        <f>E117-D117</f>
        <v>0</v>
      </c>
      <c r="G117" s="46">
        <f>E117/D117*100-100</f>
        <v>0</v>
      </c>
      <c r="H117" s="52">
        <f t="shared" ref="H117:H120" si="30">E117/D117*100</f>
        <v>100</v>
      </c>
    </row>
    <row r="118" spans="1:8" ht="48" customHeight="1" x14ac:dyDescent="0.25">
      <c r="A118" s="31">
        <v>3</v>
      </c>
      <c r="B118" s="28" t="s">
        <v>44</v>
      </c>
      <c r="C118" s="41" t="s">
        <v>23</v>
      </c>
      <c r="D118" s="46">
        <v>1</v>
      </c>
      <c r="E118" s="46">
        <v>2</v>
      </c>
      <c r="F118" s="46">
        <f>E118-D118</f>
        <v>1</v>
      </c>
      <c r="G118" s="46">
        <f>E118/D118*100-100</f>
        <v>100</v>
      </c>
      <c r="H118" s="52">
        <f t="shared" si="30"/>
        <v>200</v>
      </c>
    </row>
    <row r="119" spans="1:8" ht="34.5" customHeight="1" x14ac:dyDescent="0.25">
      <c r="A119" s="31">
        <v>4</v>
      </c>
      <c r="B119" s="28" t="s">
        <v>152</v>
      </c>
      <c r="C119" s="41" t="s">
        <v>13</v>
      </c>
      <c r="D119" s="45">
        <v>86</v>
      </c>
      <c r="E119" s="45">
        <v>96</v>
      </c>
      <c r="F119" s="46">
        <f>E119-D119</f>
        <v>10</v>
      </c>
      <c r="G119" s="46">
        <f>E119/D119*100-100</f>
        <v>11.627906976744185</v>
      </c>
      <c r="H119" s="52">
        <f t="shared" si="30"/>
        <v>111.62790697674419</v>
      </c>
    </row>
    <row r="120" spans="1:8" ht="48" customHeight="1" x14ac:dyDescent="0.25">
      <c r="A120" s="31">
        <v>5</v>
      </c>
      <c r="B120" s="28" t="s">
        <v>205</v>
      </c>
      <c r="C120" s="41" t="s">
        <v>13</v>
      </c>
      <c r="D120" s="45">
        <v>65</v>
      </c>
      <c r="E120" s="45">
        <v>83</v>
      </c>
      <c r="F120" s="46">
        <f>E120-D120</f>
        <v>18</v>
      </c>
      <c r="G120" s="46">
        <f>E120/D120*100-100</f>
        <v>27.692307692307679</v>
      </c>
      <c r="H120" s="52">
        <f t="shared" si="30"/>
        <v>127.69230769230768</v>
      </c>
    </row>
    <row r="121" spans="1:8" ht="23.25" customHeight="1" x14ac:dyDescent="0.25">
      <c r="A121" s="53">
        <v>9</v>
      </c>
      <c r="B121" s="92" t="s">
        <v>52</v>
      </c>
      <c r="C121" s="91"/>
      <c r="D121" s="91"/>
      <c r="E121" s="91"/>
      <c r="F121" s="91"/>
      <c r="G121" s="91"/>
    </row>
    <row r="122" spans="1:8" ht="31.5" customHeight="1" x14ac:dyDescent="0.25">
      <c r="A122" s="35">
        <v>1</v>
      </c>
      <c r="B122" s="16" t="s">
        <v>330</v>
      </c>
      <c r="C122" s="35" t="s">
        <v>13</v>
      </c>
      <c r="D122" s="43">
        <v>87</v>
      </c>
      <c r="E122" s="43">
        <v>97.8</v>
      </c>
      <c r="F122" s="31">
        <f>E122-D122</f>
        <v>10.799999999999997</v>
      </c>
      <c r="G122" s="31">
        <f>E122/D122*100-100</f>
        <v>12.413793103448285</v>
      </c>
      <c r="H122" s="37">
        <f>E122/D122*100</f>
        <v>112.41379310344828</v>
      </c>
    </row>
    <row r="123" spans="1:8" ht="36" customHeight="1" x14ac:dyDescent="0.25">
      <c r="A123" s="35">
        <v>2</v>
      </c>
      <c r="B123" s="16" t="s">
        <v>135</v>
      </c>
      <c r="C123" s="36" t="s">
        <v>26</v>
      </c>
      <c r="D123" s="31">
        <v>15</v>
      </c>
      <c r="E123" s="31">
        <v>15</v>
      </c>
      <c r="F123" s="31">
        <f t="shared" ref="F123:F150" si="31">E123-D123</f>
        <v>0</v>
      </c>
      <c r="G123" s="31">
        <f t="shared" ref="G123:G150" si="32">E123/D123*100-100</f>
        <v>0</v>
      </c>
      <c r="H123" s="37">
        <f t="shared" ref="H123:H150" si="33">E123/D123*100</f>
        <v>100</v>
      </c>
    </row>
    <row r="124" spans="1:8" ht="31.5" x14ac:dyDescent="0.25">
      <c r="A124" s="35">
        <v>3</v>
      </c>
      <c r="B124" s="16" t="s">
        <v>134</v>
      </c>
      <c r="C124" s="36" t="s">
        <v>13</v>
      </c>
      <c r="D124" s="31">
        <v>100</v>
      </c>
      <c r="E124" s="31">
        <v>100</v>
      </c>
      <c r="F124" s="31">
        <f t="shared" si="31"/>
        <v>0</v>
      </c>
      <c r="G124" s="31">
        <f t="shared" si="32"/>
        <v>0</v>
      </c>
      <c r="H124" s="37">
        <f t="shared" si="33"/>
        <v>100</v>
      </c>
    </row>
    <row r="125" spans="1:8" ht="35.25" customHeight="1" x14ac:dyDescent="0.25">
      <c r="A125" s="35">
        <v>4</v>
      </c>
      <c r="B125" s="16" t="s">
        <v>133</v>
      </c>
      <c r="C125" s="36" t="s">
        <v>13</v>
      </c>
      <c r="D125" s="31">
        <v>36</v>
      </c>
      <c r="E125" s="31">
        <v>36</v>
      </c>
      <c r="F125" s="31">
        <f t="shared" si="31"/>
        <v>0</v>
      </c>
      <c r="G125" s="31">
        <f t="shared" si="32"/>
        <v>0</v>
      </c>
      <c r="H125" s="37">
        <f t="shared" si="33"/>
        <v>100</v>
      </c>
    </row>
    <row r="126" spans="1:8" ht="33.75" customHeight="1" x14ac:dyDescent="0.25">
      <c r="A126" s="35">
        <v>5</v>
      </c>
      <c r="B126" s="16" t="s">
        <v>132</v>
      </c>
      <c r="C126" s="36" t="s">
        <v>13</v>
      </c>
      <c r="D126" s="43">
        <v>18.2</v>
      </c>
      <c r="E126" s="43">
        <v>18.2</v>
      </c>
      <c r="F126" s="31">
        <f t="shared" si="31"/>
        <v>0</v>
      </c>
      <c r="G126" s="31">
        <f t="shared" si="32"/>
        <v>0</v>
      </c>
      <c r="H126" s="37">
        <f t="shared" si="33"/>
        <v>100</v>
      </c>
    </row>
    <row r="127" spans="1:8" ht="47.25" x14ac:dyDescent="0.25">
      <c r="A127" s="35">
        <v>6</v>
      </c>
      <c r="B127" s="16" t="s">
        <v>131</v>
      </c>
      <c r="C127" s="36" t="s">
        <v>22</v>
      </c>
      <c r="D127" s="31">
        <v>8380</v>
      </c>
      <c r="E127" s="31">
        <v>8380</v>
      </c>
      <c r="F127" s="31">
        <f t="shared" si="31"/>
        <v>0</v>
      </c>
      <c r="G127" s="31">
        <f t="shared" si="32"/>
        <v>0</v>
      </c>
      <c r="H127" s="37">
        <f t="shared" si="33"/>
        <v>100</v>
      </c>
    </row>
    <row r="128" spans="1:8" ht="36.75" customHeight="1" x14ac:dyDescent="0.25">
      <c r="A128" s="35">
        <v>7</v>
      </c>
      <c r="B128" s="16" t="s">
        <v>130</v>
      </c>
      <c r="C128" s="36" t="s">
        <v>13</v>
      </c>
      <c r="D128" s="43">
        <v>7.1</v>
      </c>
      <c r="E128" s="43">
        <v>7.1</v>
      </c>
      <c r="F128" s="43">
        <f t="shared" si="31"/>
        <v>0</v>
      </c>
      <c r="G128" s="31">
        <f t="shared" si="32"/>
        <v>0</v>
      </c>
      <c r="H128" s="37">
        <f t="shared" si="33"/>
        <v>100</v>
      </c>
    </row>
    <row r="129" spans="1:8" ht="35.25" customHeight="1" x14ac:dyDescent="0.25">
      <c r="A129" s="35">
        <v>8</v>
      </c>
      <c r="B129" s="16" t="s">
        <v>129</v>
      </c>
      <c r="C129" s="36" t="s">
        <v>24</v>
      </c>
      <c r="D129" s="31">
        <v>11</v>
      </c>
      <c r="E129" s="31">
        <v>11</v>
      </c>
      <c r="F129" s="31">
        <f t="shared" si="31"/>
        <v>0</v>
      </c>
      <c r="G129" s="31">
        <f t="shared" si="32"/>
        <v>0</v>
      </c>
      <c r="H129" s="37">
        <f t="shared" si="33"/>
        <v>100</v>
      </c>
    </row>
    <row r="130" spans="1:8" ht="19.5" customHeight="1" x14ac:dyDescent="0.25">
      <c r="A130" s="35">
        <v>9</v>
      </c>
      <c r="B130" s="16" t="s">
        <v>128</v>
      </c>
      <c r="C130" s="36" t="s">
        <v>24</v>
      </c>
      <c r="D130" s="31">
        <v>3589</v>
      </c>
      <c r="E130" s="31">
        <v>1193</v>
      </c>
      <c r="F130" s="31">
        <f t="shared" si="31"/>
        <v>-2396</v>
      </c>
      <c r="G130" s="31">
        <f t="shared" si="32"/>
        <v>-66.759543048202843</v>
      </c>
      <c r="H130" s="37">
        <f t="shared" si="33"/>
        <v>33.240456951797157</v>
      </c>
    </row>
    <row r="131" spans="1:8" ht="19.5" customHeight="1" x14ac:dyDescent="0.25">
      <c r="A131" s="35">
        <v>10</v>
      </c>
      <c r="B131" s="16" t="s">
        <v>127</v>
      </c>
      <c r="C131" s="36" t="s">
        <v>34</v>
      </c>
      <c r="D131" s="43">
        <v>2336.3000000000002</v>
      </c>
      <c r="E131" s="43">
        <v>1058</v>
      </c>
      <c r="F131" s="43">
        <f t="shared" si="31"/>
        <v>-1278.3000000000002</v>
      </c>
      <c r="G131" s="31">
        <f t="shared" si="32"/>
        <v>-54.71471985618286</v>
      </c>
      <c r="H131" s="37">
        <f t="shared" si="33"/>
        <v>45.28528014381714</v>
      </c>
    </row>
    <row r="132" spans="1:8" ht="19.5" customHeight="1" x14ac:dyDescent="0.25">
      <c r="A132" s="35">
        <v>11</v>
      </c>
      <c r="B132" s="16" t="s">
        <v>126</v>
      </c>
      <c r="C132" s="36" t="s">
        <v>34</v>
      </c>
      <c r="D132" s="43">
        <v>176.1</v>
      </c>
      <c r="E132" s="43">
        <v>61</v>
      </c>
      <c r="F132" s="43">
        <f t="shared" si="31"/>
        <v>-115.1</v>
      </c>
      <c r="G132" s="31">
        <f t="shared" si="32"/>
        <v>-65.360590573537763</v>
      </c>
      <c r="H132" s="37">
        <f t="shared" si="33"/>
        <v>34.639409426462237</v>
      </c>
    </row>
    <row r="133" spans="1:8" ht="19.5" customHeight="1" x14ac:dyDescent="0.25">
      <c r="A133" s="35">
        <v>12</v>
      </c>
      <c r="B133" s="16" t="s">
        <v>194</v>
      </c>
      <c r="C133" s="36" t="s">
        <v>169</v>
      </c>
      <c r="D133" s="43">
        <v>392.3</v>
      </c>
      <c r="E133" s="43">
        <v>151.19999999999999</v>
      </c>
      <c r="F133" s="43">
        <f t="shared" si="31"/>
        <v>-241.10000000000002</v>
      </c>
      <c r="G133" s="43">
        <f t="shared" si="32"/>
        <v>-61.45806780525109</v>
      </c>
      <c r="H133" s="37">
        <f t="shared" si="33"/>
        <v>38.54193219474891</v>
      </c>
    </row>
    <row r="134" spans="1:8" ht="19.5" customHeight="1" x14ac:dyDescent="0.25">
      <c r="A134" s="35">
        <v>13</v>
      </c>
      <c r="B134" s="16" t="s">
        <v>195</v>
      </c>
      <c r="C134" s="36" t="s">
        <v>34</v>
      </c>
      <c r="D134" s="32">
        <v>24.84</v>
      </c>
      <c r="E134" s="32">
        <v>26</v>
      </c>
      <c r="F134" s="43">
        <f t="shared" ref="F134" si="34">E134-D134</f>
        <v>1.1600000000000001</v>
      </c>
      <c r="G134" s="43">
        <f t="shared" ref="G134" si="35">E134/D134*100-100</f>
        <v>4.6698872785829337</v>
      </c>
      <c r="H134" s="37">
        <f t="shared" si="33"/>
        <v>104.66988727858293</v>
      </c>
    </row>
    <row r="135" spans="1:8" ht="18.75" customHeight="1" x14ac:dyDescent="0.25">
      <c r="A135" s="35">
        <v>14</v>
      </c>
      <c r="B135" s="16" t="s">
        <v>49</v>
      </c>
      <c r="C135" s="36" t="s">
        <v>89</v>
      </c>
      <c r="D135" s="43">
        <v>545.29999999999995</v>
      </c>
      <c r="E135" s="43">
        <v>1097.7</v>
      </c>
      <c r="F135" s="43">
        <f t="shared" si="31"/>
        <v>552.40000000000009</v>
      </c>
      <c r="G135" s="43">
        <f t="shared" si="32"/>
        <v>101.30203557674676</v>
      </c>
      <c r="H135" s="37">
        <f t="shared" si="33"/>
        <v>201.30203557674676</v>
      </c>
    </row>
    <row r="136" spans="1:8" ht="31.5" customHeight="1" x14ac:dyDescent="0.25">
      <c r="A136" s="35">
        <v>15</v>
      </c>
      <c r="B136" s="16" t="s">
        <v>50</v>
      </c>
      <c r="C136" s="36" t="s">
        <v>23</v>
      </c>
      <c r="D136" s="31">
        <v>37</v>
      </c>
      <c r="E136" s="31">
        <v>42</v>
      </c>
      <c r="F136" s="31">
        <f t="shared" si="31"/>
        <v>5</v>
      </c>
      <c r="G136" s="31">
        <f t="shared" si="32"/>
        <v>13.513513513513516</v>
      </c>
      <c r="H136" s="37">
        <f t="shared" si="33"/>
        <v>113.51351351351352</v>
      </c>
    </row>
    <row r="137" spans="1:8" ht="31.5" customHeight="1" x14ac:dyDescent="0.25">
      <c r="A137" s="35">
        <v>16</v>
      </c>
      <c r="B137" s="16" t="s">
        <v>206</v>
      </c>
      <c r="C137" s="36" t="s">
        <v>23</v>
      </c>
      <c r="D137" s="31">
        <v>28</v>
      </c>
      <c r="E137" s="31">
        <v>28</v>
      </c>
      <c r="F137" s="31">
        <f t="shared" ref="F137" si="36">E137-D137</f>
        <v>0</v>
      </c>
      <c r="G137" s="31">
        <f t="shared" ref="G137" si="37">E137/D137*100-100</f>
        <v>0</v>
      </c>
      <c r="H137" s="37">
        <f t="shared" si="33"/>
        <v>100</v>
      </c>
    </row>
    <row r="138" spans="1:8" ht="18.75" customHeight="1" x14ac:dyDescent="0.25">
      <c r="A138" s="35">
        <v>17</v>
      </c>
      <c r="B138" s="16" t="s">
        <v>125</v>
      </c>
      <c r="C138" s="36" t="s">
        <v>13</v>
      </c>
      <c r="D138" s="31">
        <v>85</v>
      </c>
      <c r="E138" s="31">
        <v>84</v>
      </c>
      <c r="F138" s="31">
        <f t="shared" si="31"/>
        <v>-1</v>
      </c>
      <c r="G138" s="31">
        <f t="shared" si="32"/>
        <v>-1.1764705882352899</v>
      </c>
      <c r="H138" s="37">
        <f t="shared" si="33"/>
        <v>98.82352941176471</v>
      </c>
    </row>
    <row r="139" spans="1:8" ht="19.5" customHeight="1" x14ac:dyDescent="0.25">
      <c r="A139" s="35">
        <v>18</v>
      </c>
      <c r="B139" s="16" t="s">
        <v>51</v>
      </c>
      <c r="C139" s="36" t="s">
        <v>23</v>
      </c>
      <c r="D139" s="32">
        <v>410.1</v>
      </c>
      <c r="E139" s="32">
        <v>351.28</v>
      </c>
      <c r="F139" s="32">
        <f t="shared" si="31"/>
        <v>-58.82000000000005</v>
      </c>
      <c r="G139" s="32">
        <f t="shared" si="32"/>
        <v>-14.342843208973434</v>
      </c>
      <c r="H139" s="37">
        <f t="shared" si="33"/>
        <v>85.657156791026566</v>
      </c>
    </row>
    <row r="140" spans="1:8" ht="34.5" customHeight="1" x14ac:dyDescent="0.25">
      <c r="A140" s="35">
        <v>19</v>
      </c>
      <c r="B140" s="28" t="s">
        <v>124</v>
      </c>
      <c r="C140" s="36" t="s">
        <v>13</v>
      </c>
      <c r="D140" s="43">
        <v>32.799999999999997</v>
      </c>
      <c r="E140" s="43">
        <v>25.5</v>
      </c>
      <c r="F140" s="31">
        <f t="shared" si="31"/>
        <v>-7.2999999999999972</v>
      </c>
      <c r="G140" s="31">
        <f t="shared" si="32"/>
        <v>-22.256097560975604</v>
      </c>
      <c r="H140" s="37">
        <f t="shared" si="33"/>
        <v>77.743902439024396</v>
      </c>
    </row>
    <row r="141" spans="1:8" ht="33" customHeight="1" x14ac:dyDescent="0.25">
      <c r="A141" s="35">
        <v>20</v>
      </c>
      <c r="B141" s="28" t="s">
        <v>123</v>
      </c>
      <c r="C141" s="36" t="s">
        <v>13</v>
      </c>
      <c r="D141" s="43">
        <v>100</v>
      </c>
      <c r="E141" s="43">
        <v>100</v>
      </c>
      <c r="F141" s="43">
        <f t="shared" si="31"/>
        <v>0</v>
      </c>
      <c r="G141" s="43">
        <f t="shared" si="32"/>
        <v>0</v>
      </c>
      <c r="H141" s="37">
        <f t="shared" si="33"/>
        <v>100</v>
      </c>
    </row>
    <row r="142" spans="1:8" ht="17.25" customHeight="1" x14ac:dyDescent="0.25">
      <c r="A142" s="35">
        <v>21</v>
      </c>
      <c r="B142" s="28" t="s">
        <v>141</v>
      </c>
      <c r="C142" s="36" t="s">
        <v>11</v>
      </c>
      <c r="D142" s="31" t="s">
        <v>12</v>
      </c>
      <c r="E142" s="31" t="s">
        <v>12</v>
      </c>
      <c r="F142" s="31" t="s">
        <v>155</v>
      </c>
      <c r="G142" s="31" t="s">
        <v>155</v>
      </c>
      <c r="H142" s="37"/>
    </row>
    <row r="143" spans="1:8" ht="33" customHeight="1" x14ac:dyDescent="0.25">
      <c r="A143" s="35">
        <v>22</v>
      </c>
      <c r="B143" s="28" t="s">
        <v>121</v>
      </c>
      <c r="C143" s="36" t="s">
        <v>13</v>
      </c>
      <c r="D143" s="43">
        <v>90.5</v>
      </c>
      <c r="E143" s="43">
        <v>90.9</v>
      </c>
      <c r="F143" s="43">
        <f>E143-D143</f>
        <v>0.40000000000000568</v>
      </c>
      <c r="G143" s="43">
        <f>E143/D143*100-100</f>
        <v>0.4419889502762544</v>
      </c>
      <c r="H143" s="37">
        <f t="shared" si="33"/>
        <v>100.44198895027625</v>
      </c>
    </row>
    <row r="144" spans="1:8" ht="33" customHeight="1" x14ac:dyDescent="0.25">
      <c r="A144" s="35">
        <v>23</v>
      </c>
      <c r="B144" s="28" t="s">
        <v>140</v>
      </c>
      <c r="C144" s="36" t="s">
        <v>13</v>
      </c>
      <c r="D144" s="31">
        <v>75</v>
      </c>
      <c r="E144" s="31">
        <v>57</v>
      </c>
      <c r="F144" s="31">
        <f t="shared" si="31"/>
        <v>-18</v>
      </c>
      <c r="G144" s="31">
        <f t="shared" si="32"/>
        <v>-24</v>
      </c>
      <c r="H144" s="37">
        <f t="shared" si="33"/>
        <v>76</v>
      </c>
    </row>
    <row r="145" spans="1:8" ht="33" customHeight="1" x14ac:dyDescent="0.25">
      <c r="A145" s="35">
        <v>24</v>
      </c>
      <c r="B145" s="28" t="s">
        <v>156</v>
      </c>
      <c r="C145" s="36" t="s">
        <v>13</v>
      </c>
      <c r="D145" s="31">
        <v>100</v>
      </c>
      <c r="E145" s="31">
        <v>142</v>
      </c>
      <c r="F145" s="31">
        <f t="shared" si="31"/>
        <v>42</v>
      </c>
      <c r="G145" s="31">
        <f t="shared" si="32"/>
        <v>42</v>
      </c>
      <c r="H145" s="37">
        <f t="shared" si="33"/>
        <v>142</v>
      </c>
    </row>
    <row r="146" spans="1:8" ht="49.5" customHeight="1" x14ac:dyDescent="0.25">
      <c r="A146" s="35">
        <v>25</v>
      </c>
      <c r="B146" s="28" t="s">
        <v>183</v>
      </c>
      <c r="C146" s="36" t="s">
        <v>24</v>
      </c>
      <c r="D146" s="31">
        <v>5</v>
      </c>
      <c r="E146" s="31">
        <v>5</v>
      </c>
      <c r="F146" s="31">
        <f t="shared" si="31"/>
        <v>0</v>
      </c>
      <c r="G146" s="31">
        <f t="shared" si="32"/>
        <v>0</v>
      </c>
      <c r="H146" s="37">
        <f t="shared" si="33"/>
        <v>100</v>
      </c>
    </row>
    <row r="147" spans="1:8" ht="18" customHeight="1" x14ac:dyDescent="0.25">
      <c r="A147" s="35">
        <v>26</v>
      </c>
      <c r="B147" s="28" t="s">
        <v>184</v>
      </c>
      <c r="C147" s="36" t="s">
        <v>24</v>
      </c>
      <c r="D147" s="31">
        <v>5</v>
      </c>
      <c r="E147" s="31">
        <v>5</v>
      </c>
      <c r="F147" s="31">
        <f t="shared" si="31"/>
        <v>0</v>
      </c>
      <c r="G147" s="31">
        <f t="shared" si="32"/>
        <v>0</v>
      </c>
      <c r="H147" s="37">
        <f t="shared" si="33"/>
        <v>100</v>
      </c>
    </row>
    <row r="148" spans="1:8" ht="33" customHeight="1" x14ac:dyDescent="0.25">
      <c r="A148" s="35">
        <v>27</v>
      </c>
      <c r="B148" s="28" t="s">
        <v>185</v>
      </c>
      <c r="C148" s="36" t="s">
        <v>24</v>
      </c>
      <c r="D148" s="31">
        <v>2</v>
      </c>
      <c r="E148" s="31">
        <v>2</v>
      </c>
      <c r="F148" s="31">
        <f t="shared" si="31"/>
        <v>0</v>
      </c>
      <c r="G148" s="31">
        <f t="shared" si="32"/>
        <v>0</v>
      </c>
      <c r="H148" s="37">
        <f t="shared" si="33"/>
        <v>100</v>
      </c>
    </row>
    <row r="149" spans="1:8" ht="16.5" customHeight="1" x14ac:dyDescent="0.25">
      <c r="A149" s="35">
        <v>28</v>
      </c>
      <c r="B149" s="28" t="s">
        <v>300</v>
      </c>
      <c r="C149" s="36" t="s">
        <v>13</v>
      </c>
      <c r="D149" s="31">
        <v>95</v>
      </c>
      <c r="E149" s="31">
        <v>95</v>
      </c>
      <c r="F149" s="31">
        <f t="shared" si="31"/>
        <v>0</v>
      </c>
      <c r="G149" s="31">
        <f t="shared" si="32"/>
        <v>0</v>
      </c>
      <c r="H149" s="37">
        <f t="shared" si="33"/>
        <v>100</v>
      </c>
    </row>
    <row r="150" spans="1:8" ht="32.25" customHeight="1" x14ac:dyDescent="0.25">
      <c r="A150" s="35">
        <v>29</v>
      </c>
      <c r="B150" s="28" t="s">
        <v>301</v>
      </c>
      <c r="C150" s="36" t="s">
        <v>13</v>
      </c>
      <c r="D150" s="31">
        <v>60</v>
      </c>
      <c r="E150" s="31">
        <v>65</v>
      </c>
      <c r="F150" s="31">
        <f t="shared" si="31"/>
        <v>5</v>
      </c>
      <c r="G150" s="31">
        <f t="shared" si="32"/>
        <v>8.3333333333333286</v>
      </c>
      <c r="H150" s="37">
        <f t="shared" si="33"/>
        <v>108.33333333333333</v>
      </c>
    </row>
    <row r="151" spans="1:8" ht="20.25" customHeight="1" x14ac:dyDescent="0.25">
      <c r="A151" s="53">
        <v>10</v>
      </c>
      <c r="B151" s="92" t="s">
        <v>90</v>
      </c>
      <c r="C151" s="93"/>
      <c r="D151" s="93"/>
      <c r="E151" s="93"/>
      <c r="F151" s="93"/>
      <c r="G151" s="93"/>
    </row>
    <row r="152" spans="1:8" ht="31.5" customHeight="1" x14ac:dyDescent="0.25">
      <c r="A152" s="35">
        <v>1</v>
      </c>
      <c r="B152" s="28" t="s">
        <v>91</v>
      </c>
      <c r="C152" s="35" t="s">
        <v>13</v>
      </c>
      <c r="D152" s="33">
        <v>49</v>
      </c>
      <c r="E152" s="33">
        <v>49</v>
      </c>
      <c r="F152" s="47">
        <f>E152-D152</f>
        <v>0</v>
      </c>
      <c r="G152" s="47">
        <f>E152/D152*100-100</f>
        <v>0</v>
      </c>
      <c r="H152" s="37"/>
    </row>
    <row r="153" spans="1:8" ht="47.25" hidden="1" customHeight="1" x14ac:dyDescent="0.25">
      <c r="A153" s="35">
        <v>2</v>
      </c>
      <c r="B153" s="28" t="s">
        <v>294</v>
      </c>
      <c r="C153" s="35" t="s">
        <v>23</v>
      </c>
      <c r="D153" s="33">
        <v>0</v>
      </c>
      <c r="E153" s="33">
        <v>0</v>
      </c>
      <c r="F153" s="47">
        <f>E153-D153</f>
        <v>0</v>
      </c>
      <c r="G153" s="47" t="e">
        <f>E153/D153*100-100</f>
        <v>#DIV/0!</v>
      </c>
      <c r="H153" s="37"/>
    </row>
    <row r="154" spans="1:8" ht="21" customHeight="1" x14ac:dyDescent="0.25">
      <c r="A154" s="53">
        <v>11</v>
      </c>
      <c r="B154" s="92" t="s">
        <v>96</v>
      </c>
      <c r="C154" s="91"/>
      <c r="D154" s="91"/>
      <c r="E154" s="91"/>
      <c r="F154" s="91"/>
      <c r="G154" s="91"/>
    </row>
    <row r="155" spans="1:8" ht="20.25" customHeight="1" x14ac:dyDescent="0.25">
      <c r="A155" s="35">
        <v>1</v>
      </c>
      <c r="B155" s="28" t="s">
        <v>36</v>
      </c>
      <c r="C155" s="35" t="s">
        <v>28</v>
      </c>
      <c r="D155" s="21">
        <v>4985.1000000000004</v>
      </c>
      <c r="E155" s="21">
        <v>3930.558</v>
      </c>
      <c r="F155" s="21">
        <f t="shared" ref="F155:F166" si="38">E155-D155</f>
        <v>-1054.5420000000004</v>
      </c>
      <c r="G155" s="31">
        <f t="shared" ref="G155:G166" si="39">E155/D155*100-100</f>
        <v>-21.153878558103159</v>
      </c>
      <c r="H155" s="52">
        <f>E155/D155*100</f>
        <v>78.846121441896841</v>
      </c>
    </row>
    <row r="156" spans="1:8" ht="18.75" customHeight="1" x14ac:dyDescent="0.25">
      <c r="A156" s="35">
        <v>2</v>
      </c>
      <c r="B156" s="28" t="s">
        <v>37</v>
      </c>
      <c r="C156" s="35" t="s">
        <v>18</v>
      </c>
      <c r="D156" s="21">
        <v>59.055999999999997</v>
      </c>
      <c r="E156" s="21">
        <v>58.451000000000001</v>
      </c>
      <c r="F156" s="21">
        <f t="shared" si="38"/>
        <v>-0.60499999999999687</v>
      </c>
      <c r="G156" s="31">
        <f t="shared" si="39"/>
        <v>-1.0244513681928851</v>
      </c>
      <c r="H156" s="52">
        <f t="shared" ref="H156:H164" si="40">E156/D156*100</f>
        <v>98.975548631807115</v>
      </c>
    </row>
    <row r="157" spans="1:8" ht="36" customHeight="1" x14ac:dyDescent="0.25">
      <c r="A157" s="35">
        <v>3</v>
      </c>
      <c r="B157" s="28" t="s">
        <v>295</v>
      </c>
      <c r="C157" s="35" t="s">
        <v>18</v>
      </c>
      <c r="D157" s="21">
        <v>0.60499999999999998</v>
      </c>
      <c r="E157" s="21">
        <v>0</v>
      </c>
      <c r="F157" s="21">
        <f t="shared" si="38"/>
        <v>-0.60499999999999998</v>
      </c>
      <c r="G157" s="31">
        <f t="shared" si="39"/>
        <v>-100</v>
      </c>
      <c r="H157" s="52"/>
    </row>
    <row r="158" spans="1:8" ht="32.25" customHeight="1" x14ac:dyDescent="0.25">
      <c r="A158" s="35">
        <v>4</v>
      </c>
      <c r="B158" s="28" t="s">
        <v>296</v>
      </c>
      <c r="C158" s="35" t="s">
        <v>18</v>
      </c>
      <c r="D158" s="21">
        <v>0.60499999999999998</v>
      </c>
      <c r="E158" s="21">
        <v>0</v>
      </c>
      <c r="F158" s="21">
        <f t="shared" si="38"/>
        <v>-0.60499999999999998</v>
      </c>
      <c r="G158" s="31">
        <f t="shared" si="39"/>
        <v>-100</v>
      </c>
      <c r="H158" s="52"/>
    </row>
    <row r="159" spans="1:8" ht="50.25" customHeight="1" x14ac:dyDescent="0.25">
      <c r="A159" s="35">
        <v>5</v>
      </c>
      <c r="B159" s="28" t="s">
        <v>297</v>
      </c>
      <c r="C159" s="35" t="s">
        <v>18</v>
      </c>
      <c r="D159" s="21">
        <v>5.4850000000000003</v>
      </c>
      <c r="E159" s="21">
        <v>5.4850000000000003</v>
      </c>
      <c r="F159" s="21">
        <f t="shared" si="38"/>
        <v>0</v>
      </c>
      <c r="G159" s="31">
        <f t="shared" si="39"/>
        <v>0</v>
      </c>
      <c r="H159" s="52"/>
    </row>
    <row r="160" spans="1:8" ht="47.25" x14ac:dyDescent="0.25">
      <c r="A160" s="35">
        <v>6</v>
      </c>
      <c r="B160" s="28" t="s">
        <v>45</v>
      </c>
      <c r="C160" s="35" t="s">
        <v>18</v>
      </c>
      <c r="D160" s="21">
        <v>1.508</v>
      </c>
      <c r="E160" s="21">
        <v>30.225999999999999</v>
      </c>
      <c r="F160" s="21">
        <f t="shared" si="38"/>
        <v>28.718</v>
      </c>
      <c r="G160" s="31">
        <f t="shared" si="39"/>
        <v>1904.3766578249335</v>
      </c>
      <c r="H160" s="52">
        <f t="shared" si="40"/>
        <v>2004.3766578249335</v>
      </c>
    </row>
    <row r="161" spans="1:8" ht="48.75" customHeight="1" x14ac:dyDescent="0.25">
      <c r="A161" s="35">
        <v>7</v>
      </c>
      <c r="B161" s="28" t="s">
        <v>46</v>
      </c>
      <c r="C161" s="35" t="s">
        <v>13</v>
      </c>
      <c r="D161" s="32">
        <v>97.42</v>
      </c>
      <c r="E161" s="32">
        <v>48.29</v>
      </c>
      <c r="F161" s="32">
        <f t="shared" si="38"/>
        <v>-49.13</v>
      </c>
      <c r="G161" s="31">
        <f t="shared" si="39"/>
        <v>-50.431122972695547</v>
      </c>
      <c r="H161" s="52">
        <f t="shared" si="40"/>
        <v>49.568877027304453</v>
      </c>
    </row>
    <row r="162" spans="1:8" ht="33" customHeight="1" x14ac:dyDescent="0.25">
      <c r="A162" s="35">
        <v>8</v>
      </c>
      <c r="B162" s="28" t="s">
        <v>170</v>
      </c>
      <c r="C162" s="35" t="s">
        <v>13</v>
      </c>
      <c r="D162" s="31">
        <v>50</v>
      </c>
      <c r="E162" s="31">
        <v>0</v>
      </c>
      <c r="F162" s="31">
        <f t="shared" si="38"/>
        <v>-50</v>
      </c>
      <c r="G162" s="31">
        <f t="shared" si="39"/>
        <v>-100</v>
      </c>
      <c r="H162" s="52">
        <f t="shared" si="40"/>
        <v>0</v>
      </c>
    </row>
    <row r="163" spans="1:8" ht="18.75" customHeight="1" x14ac:dyDescent="0.25">
      <c r="A163" s="35">
        <v>9</v>
      </c>
      <c r="B163" s="28" t="s">
        <v>171</v>
      </c>
      <c r="C163" s="35" t="s">
        <v>22</v>
      </c>
      <c r="D163" s="31">
        <v>5</v>
      </c>
      <c r="E163" s="31">
        <v>3</v>
      </c>
      <c r="F163" s="31">
        <f t="shared" si="38"/>
        <v>-2</v>
      </c>
      <c r="G163" s="31">
        <f t="shared" si="39"/>
        <v>-40</v>
      </c>
      <c r="H163" s="52">
        <f t="shared" si="40"/>
        <v>60</v>
      </c>
    </row>
    <row r="164" spans="1:8" ht="33" customHeight="1" x14ac:dyDescent="0.25">
      <c r="A164" s="35">
        <v>10</v>
      </c>
      <c r="B164" s="28" t="s">
        <v>140</v>
      </c>
      <c r="C164" s="35" t="s">
        <v>13</v>
      </c>
      <c r="D164" s="31">
        <v>65</v>
      </c>
      <c r="E164" s="31">
        <v>65</v>
      </c>
      <c r="F164" s="31">
        <f t="shared" si="38"/>
        <v>0</v>
      </c>
      <c r="G164" s="31">
        <f t="shared" si="39"/>
        <v>0</v>
      </c>
      <c r="H164" s="52">
        <f t="shared" si="40"/>
        <v>100</v>
      </c>
    </row>
    <row r="165" spans="1:8" ht="24.75" customHeight="1" x14ac:dyDescent="0.25">
      <c r="A165" s="53">
        <v>12</v>
      </c>
      <c r="B165" s="92" t="s">
        <v>97</v>
      </c>
      <c r="C165" s="93"/>
      <c r="D165" s="93"/>
      <c r="E165" s="93"/>
      <c r="F165" s="93"/>
      <c r="G165" s="93"/>
    </row>
    <row r="166" spans="1:8" ht="31.5" x14ac:dyDescent="0.25">
      <c r="A166" s="35">
        <v>1</v>
      </c>
      <c r="B166" s="28" t="s">
        <v>98</v>
      </c>
      <c r="C166" s="35" t="s">
        <v>13</v>
      </c>
      <c r="D166" s="47">
        <v>75</v>
      </c>
      <c r="E166" s="77">
        <v>100</v>
      </c>
      <c r="F166" s="48">
        <f t="shared" si="38"/>
        <v>25</v>
      </c>
      <c r="G166" s="47">
        <f t="shared" si="39"/>
        <v>33.333333333333314</v>
      </c>
    </row>
    <row r="167" spans="1:8" ht="21" customHeight="1" x14ac:dyDescent="0.25">
      <c r="A167" s="35">
        <v>2</v>
      </c>
      <c r="B167" s="28" t="s">
        <v>186</v>
      </c>
      <c r="C167" s="35" t="s">
        <v>13</v>
      </c>
      <c r="D167" s="33" t="s">
        <v>187</v>
      </c>
      <c r="E167" s="48">
        <v>0</v>
      </c>
      <c r="F167" s="48">
        <f>E167-50</f>
        <v>-50</v>
      </c>
      <c r="G167" s="47">
        <f>E167/50*100-100</f>
        <v>-100</v>
      </c>
    </row>
    <row r="168" spans="1:8" ht="24" customHeight="1" x14ac:dyDescent="0.25">
      <c r="A168" s="53">
        <v>13</v>
      </c>
      <c r="B168" s="92" t="s">
        <v>99</v>
      </c>
      <c r="C168" s="91"/>
      <c r="D168" s="91"/>
      <c r="E168" s="91"/>
      <c r="F168" s="91"/>
      <c r="G168" s="91"/>
    </row>
    <row r="169" spans="1:8" ht="31.5" customHeight="1" x14ac:dyDescent="0.25">
      <c r="A169" s="35">
        <v>1</v>
      </c>
      <c r="B169" s="28" t="s">
        <v>100</v>
      </c>
      <c r="C169" s="35"/>
      <c r="D169" s="33"/>
      <c r="E169" s="33"/>
      <c r="F169" s="33"/>
      <c r="G169" s="33"/>
    </row>
    <row r="170" spans="1:8" ht="15.75" x14ac:dyDescent="0.25">
      <c r="A170" s="38" t="s">
        <v>101</v>
      </c>
      <c r="B170" s="16" t="s">
        <v>103</v>
      </c>
      <c r="C170" s="35" t="s">
        <v>13</v>
      </c>
      <c r="D170" s="47">
        <v>100</v>
      </c>
      <c r="E170" s="47">
        <v>100</v>
      </c>
      <c r="F170" s="47">
        <f t="shared" ref="F170:F200" si="41">E170-D170</f>
        <v>0</v>
      </c>
      <c r="G170" s="47">
        <f t="shared" ref="G170:G200" si="42">E170/D170*100-100</f>
        <v>0</v>
      </c>
      <c r="H170" s="52">
        <f>E170/D170*100</f>
        <v>100</v>
      </c>
    </row>
    <row r="171" spans="1:8" ht="32.25" customHeight="1" x14ac:dyDescent="0.25">
      <c r="A171" s="38" t="s">
        <v>102</v>
      </c>
      <c r="B171" s="39" t="s">
        <v>104</v>
      </c>
      <c r="C171" s="35" t="s">
        <v>13</v>
      </c>
      <c r="D171" s="47">
        <v>40</v>
      </c>
      <c r="E171" s="47">
        <v>40</v>
      </c>
      <c r="F171" s="47">
        <f>E171-D171</f>
        <v>0</v>
      </c>
      <c r="G171" s="47">
        <f t="shared" si="42"/>
        <v>0</v>
      </c>
      <c r="H171" s="52">
        <f t="shared" ref="H171:H176" si="43">E171/D171*100</f>
        <v>100</v>
      </c>
    </row>
    <row r="172" spans="1:8" ht="33" customHeight="1" x14ac:dyDescent="0.25">
      <c r="A172" s="38" t="s">
        <v>61</v>
      </c>
      <c r="B172" s="39" t="s">
        <v>109</v>
      </c>
      <c r="C172" s="35" t="s">
        <v>13</v>
      </c>
      <c r="D172" s="48">
        <v>4.2</v>
      </c>
      <c r="E172" s="48">
        <v>3.28</v>
      </c>
      <c r="F172" s="48">
        <f t="shared" si="41"/>
        <v>-0.92000000000000037</v>
      </c>
      <c r="G172" s="33">
        <f t="shared" si="42"/>
        <v>-21.904761904761912</v>
      </c>
      <c r="H172" s="52">
        <f t="shared" si="43"/>
        <v>78.095238095238088</v>
      </c>
    </row>
    <row r="173" spans="1:8" ht="48.75" customHeight="1" x14ac:dyDescent="0.25">
      <c r="A173" s="38" t="s">
        <v>47</v>
      </c>
      <c r="B173" s="39" t="s">
        <v>108</v>
      </c>
      <c r="C173" s="35" t="s">
        <v>13</v>
      </c>
      <c r="D173" s="47">
        <v>100</v>
      </c>
      <c r="E173" s="47">
        <v>100</v>
      </c>
      <c r="F173" s="47">
        <f t="shared" si="41"/>
        <v>0</v>
      </c>
      <c r="G173" s="47">
        <f t="shared" si="42"/>
        <v>0</v>
      </c>
      <c r="H173" s="52">
        <f t="shared" si="43"/>
        <v>100</v>
      </c>
    </row>
    <row r="174" spans="1:8" ht="46.5" customHeight="1" x14ac:dyDescent="0.25">
      <c r="A174" s="38" t="s">
        <v>105</v>
      </c>
      <c r="B174" s="39" t="s">
        <v>107</v>
      </c>
      <c r="C174" s="35" t="s">
        <v>13</v>
      </c>
      <c r="D174" s="47">
        <v>100</v>
      </c>
      <c r="E174" s="47">
        <v>100</v>
      </c>
      <c r="F174" s="47">
        <f t="shared" si="41"/>
        <v>0</v>
      </c>
      <c r="G174" s="47">
        <f t="shared" si="42"/>
        <v>0</v>
      </c>
      <c r="H174" s="52">
        <f t="shared" si="43"/>
        <v>100</v>
      </c>
    </row>
    <row r="175" spans="1:8" ht="81" customHeight="1" x14ac:dyDescent="0.25">
      <c r="A175" s="38" t="s">
        <v>62</v>
      </c>
      <c r="B175" s="39" t="s">
        <v>106</v>
      </c>
      <c r="C175" s="35" t="s">
        <v>13</v>
      </c>
      <c r="D175" s="47">
        <v>89</v>
      </c>
      <c r="E175" s="47">
        <v>89</v>
      </c>
      <c r="F175" s="47">
        <f t="shared" si="41"/>
        <v>0</v>
      </c>
      <c r="G175" s="47">
        <f t="shared" si="42"/>
        <v>0</v>
      </c>
      <c r="H175" s="52">
        <f t="shared" si="43"/>
        <v>100</v>
      </c>
    </row>
    <row r="176" spans="1:8" ht="31.5" x14ac:dyDescent="0.25">
      <c r="A176" s="38" t="s">
        <v>178</v>
      </c>
      <c r="B176" s="39" t="s">
        <v>321</v>
      </c>
      <c r="C176" s="35" t="s">
        <v>24</v>
      </c>
      <c r="D176" s="47">
        <v>1</v>
      </c>
      <c r="E176" s="47">
        <v>1</v>
      </c>
      <c r="F176" s="47">
        <f t="shared" ref="F176" si="44">E176-D176</f>
        <v>0</v>
      </c>
      <c r="G176" s="47">
        <f t="shared" ref="G176" si="45">E176/D176*100-100</f>
        <v>0</v>
      </c>
      <c r="H176" s="68">
        <f t="shared" si="43"/>
        <v>100</v>
      </c>
    </row>
    <row r="177" spans="1:8" s="12" customFormat="1" ht="23.25" customHeight="1" x14ac:dyDescent="0.25">
      <c r="A177" s="54">
        <v>14</v>
      </c>
      <c r="B177" s="92" t="s">
        <v>143</v>
      </c>
      <c r="C177" s="92"/>
      <c r="D177" s="92"/>
      <c r="E177" s="92"/>
      <c r="F177" s="92"/>
      <c r="G177" s="92"/>
    </row>
    <row r="178" spans="1:8" ht="31.5" x14ac:dyDescent="0.25">
      <c r="A178" s="35">
        <v>1</v>
      </c>
      <c r="B178" s="42" t="s">
        <v>144</v>
      </c>
      <c r="C178" s="35" t="s">
        <v>145</v>
      </c>
      <c r="D178" s="49">
        <v>21.661000000000001</v>
      </c>
      <c r="E178" s="49">
        <v>21.651</v>
      </c>
      <c r="F178" s="49">
        <f t="shared" si="41"/>
        <v>-1.0000000000001563E-2</v>
      </c>
      <c r="G178" s="47">
        <f t="shared" si="42"/>
        <v>-4.6165920317633891E-2</v>
      </c>
      <c r="H178" s="52">
        <f>E178/D178*100</f>
        <v>99.953834079682366</v>
      </c>
    </row>
    <row r="179" spans="1:8" ht="31.5" x14ac:dyDescent="0.25">
      <c r="A179" s="35">
        <v>2</v>
      </c>
      <c r="B179" s="42" t="s">
        <v>146</v>
      </c>
      <c r="C179" s="35" t="s">
        <v>22</v>
      </c>
      <c r="D179" s="35">
        <v>368</v>
      </c>
      <c r="E179" s="35">
        <v>415</v>
      </c>
      <c r="F179" s="47">
        <f t="shared" si="41"/>
        <v>47</v>
      </c>
      <c r="G179" s="47">
        <f t="shared" si="42"/>
        <v>12.771739130434796</v>
      </c>
      <c r="H179" s="52">
        <f t="shared" ref="H179:H184" si="46">E179/D179*100</f>
        <v>112.7717391304348</v>
      </c>
    </row>
    <row r="180" spans="1:8" ht="31.5" x14ac:dyDescent="0.25">
      <c r="A180" s="35">
        <v>3</v>
      </c>
      <c r="B180" s="42" t="s">
        <v>147</v>
      </c>
      <c r="C180" s="35" t="s">
        <v>22</v>
      </c>
      <c r="D180" s="35">
        <v>21</v>
      </c>
      <c r="E180" s="35">
        <v>43</v>
      </c>
      <c r="F180" s="47">
        <f t="shared" si="41"/>
        <v>22</v>
      </c>
      <c r="G180" s="47">
        <f t="shared" si="42"/>
        <v>104.76190476190476</v>
      </c>
      <c r="H180" s="52">
        <f t="shared" si="46"/>
        <v>204.76190476190476</v>
      </c>
    </row>
    <row r="181" spans="1:8" ht="15.75" x14ac:dyDescent="0.25">
      <c r="A181" s="35">
        <v>4</v>
      </c>
      <c r="B181" s="42" t="s">
        <v>148</v>
      </c>
      <c r="C181" s="35" t="s">
        <v>23</v>
      </c>
      <c r="D181" s="35">
        <v>48</v>
      </c>
      <c r="E181" s="35">
        <v>66</v>
      </c>
      <c r="F181" s="47">
        <f t="shared" si="41"/>
        <v>18</v>
      </c>
      <c r="G181" s="47">
        <f t="shared" si="42"/>
        <v>37.5</v>
      </c>
      <c r="H181" s="52">
        <f t="shared" si="46"/>
        <v>137.5</v>
      </c>
    </row>
    <row r="182" spans="1:8" ht="33" customHeight="1" x14ac:dyDescent="0.25">
      <c r="A182" s="35">
        <v>5</v>
      </c>
      <c r="B182" s="39" t="s">
        <v>211</v>
      </c>
      <c r="C182" s="35" t="s">
        <v>13</v>
      </c>
      <c r="D182" s="33">
        <v>52</v>
      </c>
      <c r="E182" s="35">
        <v>63.8</v>
      </c>
      <c r="F182" s="33">
        <f t="shared" si="41"/>
        <v>11.799999999999997</v>
      </c>
      <c r="G182" s="47">
        <f t="shared" si="42"/>
        <v>22.692307692307679</v>
      </c>
      <c r="H182" s="52">
        <f t="shared" si="46"/>
        <v>122.69230769230768</v>
      </c>
    </row>
    <row r="183" spans="1:8" ht="15.75" x14ac:dyDescent="0.25">
      <c r="A183" s="35">
        <v>6</v>
      </c>
      <c r="B183" s="42" t="s">
        <v>149</v>
      </c>
      <c r="C183" s="35" t="s">
        <v>23</v>
      </c>
      <c r="D183" s="35">
        <v>0</v>
      </c>
      <c r="E183" s="35">
        <v>0</v>
      </c>
      <c r="F183" s="47">
        <f t="shared" si="41"/>
        <v>0</v>
      </c>
      <c r="G183" s="47">
        <v>0</v>
      </c>
      <c r="H183" s="52">
        <v>0</v>
      </c>
    </row>
    <row r="184" spans="1:8" ht="31.5" x14ac:dyDescent="0.25">
      <c r="A184" s="35">
        <v>7</v>
      </c>
      <c r="B184" s="42" t="s">
        <v>150</v>
      </c>
      <c r="C184" s="35" t="s">
        <v>13</v>
      </c>
      <c r="D184" s="33">
        <v>86.2</v>
      </c>
      <c r="E184" s="35">
        <v>86.2</v>
      </c>
      <c r="F184" s="33">
        <f t="shared" si="41"/>
        <v>0</v>
      </c>
      <c r="G184" s="47">
        <f t="shared" si="42"/>
        <v>0</v>
      </c>
      <c r="H184" s="52">
        <f t="shared" si="46"/>
        <v>100</v>
      </c>
    </row>
    <row r="185" spans="1:8" s="64" customFormat="1" ht="23.25" customHeight="1" x14ac:dyDescent="0.25">
      <c r="A185" s="53">
        <v>15</v>
      </c>
      <c r="B185" s="94" t="s">
        <v>242</v>
      </c>
      <c r="C185" s="94"/>
      <c r="D185" s="94"/>
      <c r="E185" s="94"/>
      <c r="F185" s="94"/>
      <c r="G185" s="94"/>
    </row>
    <row r="186" spans="1:8" s="62" customFormat="1" ht="31.5" x14ac:dyDescent="0.25">
      <c r="A186" s="35">
        <v>1</v>
      </c>
      <c r="B186" s="42" t="s">
        <v>92</v>
      </c>
      <c r="C186" s="35" t="s">
        <v>23</v>
      </c>
      <c r="D186" s="31">
        <v>19</v>
      </c>
      <c r="E186" s="31">
        <v>21</v>
      </c>
      <c r="F186" s="31">
        <f t="shared" si="41"/>
        <v>2</v>
      </c>
      <c r="G186" s="43">
        <f t="shared" si="42"/>
        <v>10.526315789473699</v>
      </c>
    </row>
    <row r="187" spans="1:8" s="62" customFormat="1" ht="47.25" x14ac:dyDescent="0.25">
      <c r="A187" s="35">
        <v>2</v>
      </c>
      <c r="B187" s="42" t="s">
        <v>93</v>
      </c>
      <c r="C187" s="35" t="s">
        <v>23</v>
      </c>
      <c r="D187" s="31">
        <v>1</v>
      </c>
      <c r="E187" s="31">
        <v>1</v>
      </c>
      <c r="F187" s="31">
        <f t="shared" si="41"/>
        <v>0</v>
      </c>
      <c r="G187" s="43">
        <f t="shared" si="42"/>
        <v>0</v>
      </c>
    </row>
    <row r="188" spans="1:8" s="62" customFormat="1" ht="31.5" x14ac:dyDescent="0.25">
      <c r="A188" s="35">
        <v>3</v>
      </c>
      <c r="B188" s="42" t="s">
        <v>29</v>
      </c>
      <c r="C188" s="35" t="s">
        <v>23</v>
      </c>
      <c r="D188" s="31">
        <v>21</v>
      </c>
      <c r="E188" s="31">
        <v>48</v>
      </c>
      <c r="F188" s="31">
        <f t="shared" si="41"/>
        <v>27</v>
      </c>
      <c r="G188" s="43">
        <f t="shared" si="42"/>
        <v>128.57142857142856</v>
      </c>
    </row>
    <row r="189" spans="1:8" s="62" customFormat="1" ht="31.5" x14ac:dyDescent="0.25">
      <c r="A189" s="35">
        <v>4</v>
      </c>
      <c r="B189" s="42" t="s">
        <v>94</v>
      </c>
      <c r="C189" s="35" t="s">
        <v>23</v>
      </c>
      <c r="D189" s="31">
        <v>200</v>
      </c>
      <c r="E189" s="31">
        <v>226</v>
      </c>
      <c r="F189" s="31">
        <f t="shared" si="41"/>
        <v>26</v>
      </c>
      <c r="G189" s="43">
        <f t="shared" si="42"/>
        <v>12.999999999999986</v>
      </c>
    </row>
    <row r="190" spans="1:8" s="62" customFormat="1" ht="31.5" x14ac:dyDescent="0.25">
      <c r="A190" s="35">
        <v>5</v>
      </c>
      <c r="B190" s="42" t="s">
        <v>95</v>
      </c>
      <c r="C190" s="35" t="s">
        <v>22</v>
      </c>
      <c r="D190" s="70">
        <v>6300</v>
      </c>
      <c r="E190" s="70">
        <v>6300</v>
      </c>
      <c r="F190" s="31">
        <f t="shared" si="41"/>
        <v>0</v>
      </c>
      <c r="G190" s="43">
        <f t="shared" si="42"/>
        <v>0</v>
      </c>
    </row>
    <row r="191" spans="1:8" s="62" customFormat="1" ht="31.5" x14ac:dyDescent="0.25">
      <c r="A191" s="35">
        <v>6</v>
      </c>
      <c r="B191" s="42" t="s">
        <v>35</v>
      </c>
      <c r="C191" s="35" t="s">
        <v>13</v>
      </c>
      <c r="D191" s="31">
        <v>66</v>
      </c>
      <c r="E191" s="31">
        <v>66</v>
      </c>
      <c r="F191" s="31">
        <f t="shared" si="41"/>
        <v>0</v>
      </c>
      <c r="G191" s="43">
        <f t="shared" si="42"/>
        <v>0</v>
      </c>
    </row>
    <row r="192" spans="1:8" s="62" customFormat="1" ht="31.5" x14ac:dyDescent="0.25">
      <c r="A192" s="35">
        <v>7</v>
      </c>
      <c r="B192" s="42" t="s">
        <v>162</v>
      </c>
      <c r="C192" s="35" t="s">
        <v>252</v>
      </c>
      <c r="D192" s="31">
        <v>2216</v>
      </c>
      <c r="E192" s="31">
        <v>3493</v>
      </c>
      <c r="F192" s="31">
        <f t="shared" si="41"/>
        <v>1277</v>
      </c>
      <c r="G192" s="43">
        <f t="shared" si="42"/>
        <v>57.626353790613706</v>
      </c>
    </row>
    <row r="193" spans="1:7" s="62" customFormat="1" ht="31.5" x14ac:dyDescent="0.25">
      <c r="A193" s="35">
        <v>8</v>
      </c>
      <c r="B193" s="42" t="s">
        <v>163</v>
      </c>
      <c r="C193" s="35" t="s">
        <v>26</v>
      </c>
      <c r="D193" s="31">
        <v>4233</v>
      </c>
      <c r="E193" s="31">
        <v>5221</v>
      </c>
      <c r="F193" s="31">
        <f t="shared" si="41"/>
        <v>988</v>
      </c>
      <c r="G193" s="43">
        <f t="shared" si="42"/>
        <v>23.340420505551634</v>
      </c>
    </row>
    <row r="194" spans="1:7" s="62" customFormat="1" ht="31.5" x14ac:dyDescent="0.25">
      <c r="A194" s="35">
        <v>9</v>
      </c>
      <c r="B194" s="42" t="s">
        <v>122</v>
      </c>
      <c r="C194" s="35" t="s">
        <v>26</v>
      </c>
      <c r="D194" s="31">
        <v>1284</v>
      </c>
      <c r="E194" s="31">
        <v>1284</v>
      </c>
      <c r="F194" s="31">
        <f t="shared" si="41"/>
        <v>0</v>
      </c>
      <c r="G194" s="31">
        <f t="shared" si="42"/>
        <v>0</v>
      </c>
    </row>
    <row r="195" spans="1:7" s="62" customFormat="1" ht="15.75" x14ac:dyDescent="0.25">
      <c r="A195" s="35">
        <v>10</v>
      </c>
      <c r="B195" s="42" t="s">
        <v>253</v>
      </c>
      <c r="C195" s="35" t="s">
        <v>23</v>
      </c>
      <c r="D195" s="31">
        <v>51</v>
      </c>
      <c r="E195" s="31">
        <v>51</v>
      </c>
      <c r="F195" s="31">
        <f t="shared" si="41"/>
        <v>0</v>
      </c>
      <c r="G195" s="43">
        <f t="shared" si="42"/>
        <v>0</v>
      </c>
    </row>
    <row r="196" spans="1:7" s="62" customFormat="1" ht="47.25" x14ac:dyDescent="0.25">
      <c r="A196" s="35">
        <v>11</v>
      </c>
      <c r="B196" s="42" t="s">
        <v>254</v>
      </c>
      <c r="C196" s="35" t="s">
        <v>23</v>
      </c>
      <c r="D196" s="31">
        <v>35</v>
      </c>
      <c r="E196" s="31">
        <v>90</v>
      </c>
      <c r="F196" s="31">
        <f t="shared" si="41"/>
        <v>55</v>
      </c>
      <c r="G196" s="43">
        <f t="shared" si="42"/>
        <v>157.14285714285717</v>
      </c>
    </row>
    <row r="197" spans="1:7" s="62" customFormat="1" ht="31.5" x14ac:dyDescent="0.25">
      <c r="A197" s="35">
        <v>12</v>
      </c>
      <c r="B197" s="42" t="s">
        <v>255</v>
      </c>
      <c r="C197" s="35" t="s">
        <v>13</v>
      </c>
      <c r="D197" s="31">
        <v>100</v>
      </c>
      <c r="E197" s="31">
        <v>100</v>
      </c>
      <c r="F197" s="31">
        <f t="shared" si="41"/>
        <v>0</v>
      </c>
      <c r="G197" s="43">
        <f t="shared" si="42"/>
        <v>0</v>
      </c>
    </row>
    <row r="198" spans="1:7" s="62" customFormat="1" ht="31.5" x14ac:dyDescent="0.25">
      <c r="A198" s="35">
        <v>13</v>
      </c>
      <c r="B198" s="42" t="s">
        <v>256</v>
      </c>
      <c r="C198" s="35" t="s">
        <v>23</v>
      </c>
      <c r="D198" s="31">
        <v>38</v>
      </c>
      <c r="E198" s="31">
        <v>118</v>
      </c>
      <c r="F198" s="31">
        <f t="shared" si="41"/>
        <v>80</v>
      </c>
      <c r="G198" s="43">
        <f t="shared" si="42"/>
        <v>210.5263157894737</v>
      </c>
    </row>
    <row r="199" spans="1:7" s="62" customFormat="1" ht="31.5" x14ac:dyDescent="0.25">
      <c r="A199" s="35">
        <v>14</v>
      </c>
      <c r="B199" s="42" t="s">
        <v>257</v>
      </c>
      <c r="C199" s="35" t="s">
        <v>22</v>
      </c>
      <c r="D199" s="31">
        <v>860</v>
      </c>
      <c r="E199" s="31">
        <v>860</v>
      </c>
      <c r="F199" s="31">
        <f t="shared" si="41"/>
        <v>0</v>
      </c>
      <c r="G199" s="43">
        <f t="shared" si="42"/>
        <v>0</v>
      </c>
    </row>
    <row r="200" spans="1:7" s="62" customFormat="1" ht="15.75" x14ac:dyDescent="0.25">
      <c r="A200" s="35">
        <v>15</v>
      </c>
      <c r="B200" s="42" t="s">
        <v>258</v>
      </c>
      <c r="C200" s="35" t="s">
        <v>22</v>
      </c>
      <c r="D200" s="31">
        <v>700</v>
      </c>
      <c r="E200" s="31">
        <v>700</v>
      </c>
      <c r="F200" s="31">
        <f t="shared" si="41"/>
        <v>0</v>
      </c>
      <c r="G200" s="43">
        <f t="shared" si="42"/>
        <v>0</v>
      </c>
    </row>
    <row r="201" spans="1:7" s="63" customFormat="1" ht="15.75" x14ac:dyDescent="0.25"/>
    <row r="202" spans="1:7" s="63" customFormat="1" ht="15.75" x14ac:dyDescent="0.25"/>
    <row r="203" spans="1:7" s="63" customFormat="1" ht="15.75" x14ac:dyDescent="0.25"/>
    <row r="204" spans="1:7" s="63" customFormat="1" ht="15.75" x14ac:dyDescent="0.25"/>
    <row r="205" spans="1:7" s="63" customFormat="1" ht="15.75" x14ac:dyDescent="0.25"/>
    <row r="206" spans="1:7" s="63" customFormat="1" ht="15.75" x14ac:dyDescent="0.25"/>
    <row r="207" spans="1:7" s="63" customFormat="1" ht="15.75" x14ac:dyDescent="0.25"/>
    <row r="208" spans="1:7" s="63" customFormat="1" ht="15.75" x14ac:dyDescent="0.25"/>
    <row r="209" s="63" customFormat="1" ht="15.75" x14ac:dyDescent="0.25"/>
    <row r="210" s="63" customFormat="1" ht="15.75" x14ac:dyDescent="0.25"/>
    <row r="211" s="63" customFormat="1" ht="15.75" x14ac:dyDescent="0.25"/>
    <row r="212" s="63" customFormat="1" ht="15.75" x14ac:dyDescent="0.25"/>
    <row r="213" s="63" customFormat="1" ht="15.75" x14ac:dyDescent="0.25"/>
    <row r="214" s="63" customFormat="1" ht="15.75" x14ac:dyDescent="0.25"/>
    <row r="215" s="63" customFormat="1" ht="15.75" x14ac:dyDescent="0.25"/>
    <row r="216" s="63" customFormat="1" ht="15.75" x14ac:dyDescent="0.25"/>
    <row r="217" s="63" customFormat="1" ht="15.75" x14ac:dyDescent="0.25"/>
    <row r="218" s="63" customFormat="1" ht="15.75" x14ac:dyDescent="0.25"/>
    <row r="219" s="63" customFormat="1" ht="15.75" x14ac:dyDescent="0.25"/>
    <row r="220" s="63" customFormat="1" ht="15.75" x14ac:dyDescent="0.25"/>
    <row r="221" s="63" customFormat="1" ht="15.75" x14ac:dyDescent="0.25"/>
    <row r="222" s="63" customFormat="1" ht="15.75" x14ac:dyDescent="0.25"/>
    <row r="223" s="63" customFormat="1" ht="15.75" x14ac:dyDescent="0.25"/>
    <row r="224" s="63" customFormat="1" ht="15.75" x14ac:dyDescent="0.25"/>
    <row r="225" s="63" customFormat="1" ht="15.75" x14ac:dyDescent="0.25"/>
    <row r="226" s="63" customFormat="1" ht="15.75" x14ac:dyDescent="0.25"/>
    <row r="227" s="63" customFormat="1" ht="15.75" x14ac:dyDescent="0.25"/>
    <row r="228" s="63" customFormat="1" ht="15.75" x14ac:dyDescent="0.25"/>
    <row r="229" s="63" customFormat="1" ht="15.75" x14ac:dyDescent="0.25"/>
    <row r="230" s="63" customFormat="1" ht="15.75" x14ac:dyDescent="0.25"/>
    <row r="231" s="63" customFormat="1" ht="15.75" x14ac:dyDescent="0.25"/>
    <row r="232" s="63" customFormat="1" ht="15.75" x14ac:dyDescent="0.25"/>
    <row r="233" s="63" customFormat="1" ht="15.75" x14ac:dyDescent="0.25"/>
    <row r="234" s="63" customFormat="1" ht="15.75" x14ac:dyDescent="0.25"/>
    <row r="235" s="63" customFormat="1" ht="15.75" x14ac:dyDescent="0.25"/>
    <row r="236" s="63" customFormat="1" ht="15.75" x14ac:dyDescent="0.25"/>
    <row r="237" s="63" customFormat="1" ht="15.75" x14ac:dyDescent="0.25"/>
    <row r="238" s="63" customFormat="1" ht="15.75" x14ac:dyDescent="0.25"/>
    <row r="239" s="63" customFormat="1" ht="15.75" x14ac:dyDescent="0.25"/>
    <row r="240" s="63" customFormat="1" ht="15.75" x14ac:dyDescent="0.25"/>
    <row r="241" s="63" customFormat="1" ht="15.75" x14ac:dyDescent="0.25"/>
    <row r="242" s="63" customFormat="1" ht="15.75" x14ac:dyDescent="0.25"/>
    <row r="243" s="63" customFormat="1" ht="15.75" x14ac:dyDescent="0.25"/>
    <row r="244" s="63" customFormat="1" ht="15.75" x14ac:dyDescent="0.25"/>
    <row r="245" s="63" customFormat="1" ht="15.75" x14ac:dyDescent="0.25"/>
    <row r="246" s="63" customFormat="1" ht="15.75" x14ac:dyDescent="0.25"/>
    <row r="247" s="63" customFormat="1" ht="15.75" x14ac:dyDescent="0.25"/>
    <row r="248" s="63" customFormat="1" ht="15.75" x14ac:dyDescent="0.25"/>
    <row r="249" s="63" customFormat="1" ht="15.75" x14ac:dyDescent="0.25"/>
    <row r="250" s="63" customFormat="1" ht="15.75" x14ac:dyDescent="0.25"/>
    <row r="251" s="63" customFormat="1" ht="15.75" x14ac:dyDescent="0.25"/>
    <row r="252" s="63" customFormat="1" ht="15.75" x14ac:dyDescent="0.25"/>
    <row r="253" s="63" customFormat="1" ht="15.75" x14ac:dyDescent="0.25"/>
    <row r="254" s="63" customFormat="1" ht="15.75" x14ac:dyDescent="0.25"/>
    <row r="255" s="63" customFormat="1" ht="15.75" x14ac:dyDescent="0.25"/>
    <row r="256" s="63" customFormat="1" ht="15.75" x14ac:dyDescent="0.25"/>
    <row r="257" s="63" customFormat="1" ht="15.75" x14ac:dyDescent="0.25"/>
    <row r="258" s="63" customFormat="1" ht="15.75" x14ac:dyDescent="0.25"/>
    <row r="259" s="63" customFormat="1" ht="15.75" x14ac:dyDescent="0.25"/>
    <row r="260" s="63" customFormat="1" ht="15.75" x14ac:dyDescent="0.25"/>
    <row r="261" s="63" customFormat="1" ht="15.75" x14ac:dyDescent="0.25"/>
    <row r="262" s="63" customFormat="1" ht="15.75" x14ac:dyDescent="0.25"/>
    <row r="263" s="63" customFormat="1" ht="15.75" x14ac:dyDescent="0.25"/>
    <row r="264" s="63" customFormat="1" ht="15.75" x14ac:dyDescent="0.25"/>
    <row r="265" s="63" customFormat="1" ht="15.75" x14ac:dyDescent="0.25"/>
    <row r="266" s="63" customFormat="1" ht="15.75" x14ac:dyDescent="0.25"/>
    <row r="267" s="63" customFormat="1" ht="15.75" x14ac:dyDescent="0.25"/>
    <row r="268" s="63" customFormat="1" ht="15.75" x14ac:dyDescent="0.25"/>
    <row r="269" s="63" customFormat="1" ht="15.75" x14ac:dyDescent="0.25"/>
    <row r="270" s="63" customFormat="1" ht="15.75" x14ac:dyDescent="0.25"/>
    <row r="271" s="63" customFormat="1" ht="15.75" x14ac:dyDescent="0.25"/>
    <row r="272" s="63" customFormat="1" ht="15.75" x14ac:dyDescent="0.25"/>
    <row r="273" s="63" customFormat="1" ht="15.75" x14ac:dyDescent="0.25"/>
    <row r="274" s="63" customFormat="1" ht="15.75" x14ac:dyDescent="0.25"/>
    <row r="275" s="63" customFormat="1" ht="15.75" x14ac:dyDescent="0.25"/>
    <row r="276" s="63" customFormat="1" ht="15.75" x14ac:dyDescent="0.25"/>
  </sheetData>
  <mergeCells count="24">
    <mergeCell ref="B185:G185"/>
    <mergeCell ref="A108:A109"/>
    <mergeCell ref="B177:G177"/>
    <mergeCell ref="B62:G62"/>
    <mergeCell ref="B55:G55"/>
    <mergeCell ref="B165:G165"/>
    <mergeCell ref="B168:G168"/>
    <mergeCell ref="B154:G154"/>
    <mergeCell ref="B151:G151"/>
    <mergeCell ref="A102:A103"/>
    <mergeCell ref="B6:G6"/>
    <mergeCell ref="B121:G121"/>
    <mergeCell ref="B115:G115"/>
    <mergeCell ref="B97:G97"/>
    <mergeCell ref="B72:G72"/>
    <mergeCell ref="B69:G69"/>
    <mergeCell ref="B36:G36"/>
    <mergeCell ref="D3:E3"/>
    <mergeCell ref="F3:G3"/>
    <mergeCell ref="A1:G1"/>
    <mergeCell ref="C3:C4"/>
    <mergeCell ref="B3:B4"/>
    <mergeCell ref="A3:A4"/>
    <mergeCell ref="E2:G2"/>
  </mergeCells>
  <pageMargins left="0.31496062992125984" right="0.31496062992125984" top="0.74803149606299213" bottom="0.74803149606299213" header="0.31496062992125984" footer="0.31496062992125984"/>
  <pageSetup paperSize="9" scale="55" fitToHeight="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6"/>
  <sheetViews>
    <sheetView topLeftCell="A65" zoomScale="90" zoomScaleNormal="90" workbookViewId="0">
      <selection activeCell="A9" sqref="A9"/>
    </sheetView>
  </sheetViews>
  <sheetFormatPr defaultColWidth="9.140625" defaultRowHeight="15" x14ac:dyDescent="0.25"/>
  <cols>
    <col min="1" max="1" width="7.28515625" style="3" customWidth="1"/>
    <col min="2" max="2" width="84.7109375" style="3" customWidth="1"/>
    <col min="3" max="3" width="21" style="3" customWidth="1"/>
    <col min="4" max="4" width="17.85546875" style="3" customWidth="1"/>
    <col min="5" max="6" width="17.28515625" style="3" customWidth="1"/>
    <col min="7" max="7" width="0" style="3" hidden="1" customWidth="1"/>
    <col min="8" max="16384" width="9.140625" style="3"/>
  </cols>
  <sheetData>
    <row r="1" spans="1:7" x14ac:dyDescent="0.25">
      <c r="A1" s="83" t="s">
        <v>348</v>
      </c>
      <c r="B1" s="83"/>
      <c r="C1" s="83"/>
      <c r="D1" s="83"/>
      <c r="E1" s="83"/>
      <c r="F1" s="83"/>
    </row>
    <row r="2" spans="1:7" ht="14.25" customHeight="1" x14ac:dyDescent="0.25">
      <c r="A2" s="83"/>
      <c r="B2" s="83"/>
      <c r="C2" s="83"/>
      <c r="D2" s="83"/>
      <c r="E2" s="83"/>
      <c r="F2" s="83"/>
    </row>
    <row r="3" spans="1:7" ht="15.75" thickBot="1" x14ac:dyDescent="0.3">
      <c r="E3" s="101" t="s">
        <v>19</v>
      </c>
      <c r="F3" s="101"/>
    </row>
    <row r="4" spans="1:7" ht="15.75" x14ac:dyDescent="0.25">
      <c r="A4" s="102" t="s">
        <v>0</v>
      </c>
      <c r="B4" s="105" t="s">
        <v>9</v>
      </c>
      <c r="C4" s="110" t="s">
        <v>10</v>
      </c>
      <c r="D4" s="110"/>
      <c r="E4" s="110"/>
      <c r="F4" s="111"/>
    </row>
    <row r="5" spans="1:7" ht="15.75" customHeight="1" x14ac:dyDescent="0.25">
      <c r="A5" s="103"/>
      <c r="B5" s="106"/>
      <c r="C5" s="107" t="s">
        <v>8</v>
      </c>
      <c r="D5" s="107" t="s">
        <v>2</v>
      </c>
      <c r="E5" s="99" t="s">
        <v>3</v>
      </c>
      <c r="F5" s="100"/>
    </row>
    <row r="6" spans="1:7" ht="30.75" customHeight="1" x14ac:dyDescent="0.25">
      <c r="A6" s="104"/>
      <c r="B6" s="98"/>
      <c r="C6" s="108"/>
      <c r="D6" s="109"/>
      <c r="E6" s="74" t="s">
        <v>7</v>
      </c>
      <c r="F6" s="4" t="s">
        <v>5</v>
      </c>
    </row>
    <row r="7" spans="1:7" ht="15.75" x14ac:dyDescent="0.25">
      <c r="A7" s="5">
        <v>1</v>
      </c>
      <c r="B7" s="72">
        <v>2</v>
      </c>
      <c r="C7" s="72">
        <v>3</v>
      </c>
      <c r="D7" s="72">
        <v>4</v>
      </c>
      <c r="E7" s="72">
        <v>5</v>
      </c>
      <c r="F7" s="73">
        <v>6</v>
      </c>
    </row>
    <row r="8" spans="1:7" ht="23.25" customHeight="1" x14ac:dyDescent="0.25">
      <c r="A8" s="13">
        <v>1</v>
      </c>
      <c r="B8" s="115" t="s">
        <v>54</v>
      </c>
      <c r="C8" s="118"/>
      <c r="D8" s="118"/>
      <c r="E8" s="118"/>
      <c r="F8" s="119"/>
    </row>
    <row r="9" spans="1:7" ht="30" customHeight="1" x14ac:dyDescent="0.25">
      <c r="A9" s="14">
        <v>1</v>
      </c>
      <c r="B9" s="28" t="s">
        <v>349</v>
      </c>
      <c r="C9" s="81">
        <v>356267.92700000003</v>
      </c>
      <c r="D9" s="81">
        <v>290621.65256000002</v>
      </c>
      <c r="E9" s="21">
        <f t="shared" ref="E9:E21" si="0">D9-C9</f>
        <v>-65646.274440000008</v>
      </c>
      <c r="F9" s="6">
        <f t="shared" ref="F9:F21" si="1">D9/C9*100-100</f>
        <v>-18.426097177139383</v>
      </c>
    </row>
    <row r="10" spans="1:7" ht="31.5" x14ac:dyDescent="0.25">
      <c r="A10" s="14">
        <v>2</v>
      </c>
      <c r="B10" s="28" t="s">
        <v>225</v>
      </c>
      <c r="C10" s="21">
        <v>22945.22</v>
      </c>
      <c r="D10" s="21">
        <v>22625.621709999999</v>
      </c>
      <c r="E10" s="21">
        <f t="shared" si="0"/>
        <v>-319.59829000000173</v>
      </c>
      <c r="F10" s="6">
        <f t="shared" si="1"/>
        <v>-1.3928752480909026</v>
      </c>
      <c r="G10" s="30"/>
    </row>
    <row r="11" spans="1:7" ht="16.5" customHeight="1" x14ac:dyDescent="0.25">
      <c r="A11" s="14">
        <v>3</v>
      </c>
      <c r="B11" s="28" t="s">
        <v>226</v>
      </c>
      <c r="C11" s="21">
        <v>906255.43099999998</v>
      </c>
      <c r="D11" s="21">
        <v>904156.81344000006</v>
      </c>
      <c r="E11" s="21">
        <f t="shared" si="0"/>
        <v>-2098.617559999926</v>
      </c>
      <c r="F11" s="6">
        <f t="shared" si="1"/>
        <v>-0.23157020506727122</v>
      </c>
      <c r="G11" s="30"/>
    </row>
    <row r="12" spans="1:7" ht="18" customHeight="1" x14ac:dyDescent="0.25">
      <c r="A12" s="14">
        <v>4</v>
      </c>
      <c r="B12" s="28" t="s">
        <v>227</v>
      </c>
      <c r="C12" s="21">
        <v>78964.625</v>
      </c>
      <c r="D12" s="21">
        <v>69926.863519999999</v>
      </c>
      <c r="E12" s="21">
        <f t="shared" si="0"/>
        <v>-9037.761480000001</v>
      </c>
      <c r="F12" s="6">
        <f t="shared" si="1"/>
        <v>-11.445329449737784</v>
      </c>
      <c r="G12" s="30"/>
    </row>
    <row r="13" spans="1:7" ht="18" customHeight="1" x14ac:dyDescent="0.25">
      <c r="A13" s="14">
        <v>5</v>
      </c>
      <c r="B13" s="28" t="s">
        <v>260</v>
      </c>
      <c r="C13" s="21">
        <v>5208.1660000000002</v>
      </c>
      <c r="D13" s="21">
        <v>5206.8142200000002</v>
      </c>
      <c r="E13" s="21">
        <f>D13-C13</f>
        <v>-1.3517799999999625</v>
      </c>
      <c r="F13" s="6">
        <f>D13/C13*100-100</f>
        <v>-2.5955009882565605E-2</v>
      </c>
      <c r="G13" s="30"/>
    </row>
    <row r="14" spans="1:7" ht="19.5" customHeight="1" x14ac:dyDescent="0.25">
      <c r="A14" s="14">
        <v>6</v>
      </c>
      <c r="B14" s="28" t="s">
        <v>228</v>
      </c>
      <c r="C14" s="21">
        <v>346722.76500000001</v>
      </c>
      <c r="D14" s="21">
        <v>248059.9823</v>
      </c>
      <c r="E14" s="21">
        <f t="shared" si="0"/>
        <v>-98662.782700000011</v>
      </c>
      <c r="F14" s="6">
        <f t="shared" si="1"/>
        <v>-28.455813306634198</v>
      </c>
      <c r="G14" s="30"/>
    </row>
    <row r="15" spans="1:7" ht="17.25" customHeight="1" x14ac:dyDescent="0.25">
      <c r="A15" s="14">
        <v>7</v>
      </c>
      <c r="B15" s="28" t="s">
        <v>229</v>
      </c>
      <c r="C15" s="21">
        <v>164397.62100000001</v>
      </c>
      <c r="D15" s="21">
        <v>140365.56795999999</v>
      </c>
      <c r="E15" s="21">
        <f t="shared" si="0"/>
        <v>-24032.053040000028</v>
      </c>
      <c r="F15" s="6">
        <f t="shared" si="1"/>
        <v>-14.618248666749281</v>
      </c>
      <c r="G15" s="30"/>
    </row>
    <row r="16" spans="1:7" ht="17.25" customHeight="1" x14ac:dyDescent="0.25">
      <c r="A16" s="14">
        <v>8</v>
      </c>
      <c r="B16" s="28" t="s">
        <v>261</v>
      </c>
      <c r="C16" s="21">
        <v>1342.3</v>
      </c>
      <c r="D16" s="21">
        <v>1342.29925</v>
      </c>
      <c r="E16" s="21">
        <f t="shared" si="0"/>
        <v>-7.4999999992542143E-4</v>
      </c>
      <c r="F16" s="6">
        <f t="shared" si="1"/>
        <v>-5.5874245703080305E-5</v>
      </c>
      <c r="G16" s="30"/>
    </row>
    <row r="17" spans="1:7" ht="17.25" customHeight="1" x14ac:dyDescent="0.25">
      <c r="A17" s="14">
        <v>9</v>
      </c>
      <c r="B17" s="28" t="s">
        <v>302</v>
      </c>
      <c r="C17" s="21">
        <v>32945.85183</v>
      </c>
      <c r="D17" s="21">
        <v>32854.564769999997</v>
      </c>
      <c r="E17" s="21">
        <f t="shared" si="0"/>
        <v>-91.287060000002384</v>
      </c>
      <c r="F17" s="6">
        <f t="shared" si="1"/>
        <v>-0.27708210572620828</v>
      </c>
      <c r="G17" s="30"/>
    </row>
    <row r="18" spans="1:7" ht="17.25" customHeight="1" x14ac:dyDescent="0.25">
      <c r="A18" s="14">
        <v>10</v>
      </c>
      <c r="B18" s="28" t="s">
        <v>262</v>
      </c>
      <c r="C18" s="21">
        <v>182671.239</v>
      </c>
      <c r="D18" s="21">
        <v>182596.79641000001</v>
      </c>
      <c r="E18" s="21">
        <f t="shared" si="0"/>
        <v>-74.442589999991469</v>
      </c>
      <c r="F18" s="6">
        <f t="shared" si="1"/>
        <v>-4.075222263094247E-2</v>
      </c>
      <c r="G18" s="30"/>
    </row>
    <row r="19" spans="1:7" ht="20.25" customHeight="1" x14ac:dyDescent="0.25">
      <c r="A19" s="14">
        <v>11</v>
      </c>
      <c r="B19" s="28" t="s">
        <v>230</v>
      </c>
      <c r="C19" s="21">
        <v>348014.20500000002</v>
      </c>
      <c r="D19" s="21">
        <v>340731.35694999999</v>
      </c>
      <c r="E19" s="21">
        <f t="shared" si="0"/>
        <v>-7282.8480500000296</v>
      </c>
      <c r="F19" s="6">
        <f t="shared" si="1"/>
        <v>-2.092687006842155</v>
      </c>
      <c r="G19" s="30"/>
    </row>
    <row r="20" spans="1:7" ht="20.25" customHeight="1" x14ac:dyDescent="0.25">
      <c r="A20" s="14">
        <v>12</v>
      </c>
      <c r="B20" s="28" t="s">
        <v>263</v>
      </c>
      <c r="C20" s="21">
        <v>97146.217999999993</v>
      </c>
      <c r="D20" s="21">
        <v>91045.275909999997</v>
      </c>
      <c r="E20" s="21">
        <f t="shared" si="0"/>
        <v>-6100.9420899999968</v>
      </c>
      <c r="F20" s="6">
        <f t="shared" si="1"/>
        <v>-6.280164288021993</v>
      </c>
      <c r="G20" s="30"/>
    </row>
    <row r="21" spans="1:7" ht="20.25" customHeight="1" x14ac:dyDescent="0.25">
      <c r="A21" s="14">
        <v>13</v>
      </c>
      <c r="B21" s="28" t="s">
        <v>350</v>
      </c>
      <c r="C21" s="21">
        <v>2240</v>
      </c>
      <c r="D21" s="21">
        <v>0</v>
      </c>
      <c r="E21" s="21">
        <f t="shared" si="0"/>
        <v>-2240</v>
      </c>
      <c r="F21" s="6">
        <f t="shared" si="1"/>
        <v>-100</v>
      </c>
      <c r="G21" s="30"/>
    </row>
    <row r="22" spans="1:7" ht="18" customHeight="1" x14ac:dyDescent="0.25">
      <c r="A22" s="14"/>
      <c r="B22" s="56" t="s">
        <v>17</v>
      </c>
      <c r="C22" s="22">
        <f>SUM(C9:C21)</f>
        <v>2545121.5688300002</v>
      </c>
      <c r="D22" s="22">
        <f>SUM(D9:D21)</f>
        <v>2329533.6089999997</v>
      </c>
      <c r="E22" s="22">
        <f>D22-C22</f>
        <v>-215587.95983000053</v>
      </c>
      <c r="F22" s="7">
        <f>D22/C22*100-100</f>
        <v>-8.4706350561127408</v>
      </c>
      <c r="G22" s="30"/>
    </row>
    <row r="23" spans="1:7" ht="22.5" customHeight="1" x14ac:dyDescent="0.25">
      <c r="A23" s="13">
        <v>2</v>
      </c>
      <c r="B23" s="115" t="s">
        <v>60</v>
      </c>
      <c r="C23" s="118"/>
      <c r="D23" s="118"/>
      <c r="E23" s="118"/>
      <c r="F23" s="119"/>
      <c r="G23" s="30"/>
    </row>
    <row r="24" spans="1:7" ht="19.5" customHeight="1" x14ac:dyDescent="0.25">
      <c r="A24" s="14">
        <v>1</v>
      </c>
      <c r="B24" s="28" t="s">
        <v>221</v>
      </c>
      <c r="C24" s="21">
        <v>7504.0879999999997</v>
      </c>
      <c r="D24" s="21">
        <v>6165.37554</v>
      </c>
      <c r="E24" s="23">
        <f t="shared" ref="E24:E36" si="2">D24-C24</f>
        <v>-1338.7124599999997</v>
      </c>
      <c r="F24" s="17">
        <f>D24/C24*100-100</f>
        <v>-17.839775599646472</v>
      </c>
      <c r="G24" s="30"/>
    </row>
    <row r="25" spans="1:7" ht="35.25" customHeight="1" x14ac:dyDescent="0.25">
      <c r="A25" s="14">
        <v>2</v>
      </c>
      <c r="B25" s="28" t="s">
        <v>264</v>
      </c>
      <c r="C25" s="21">
        <v>47559.798000000003</v>
      </c>
      <c r="D25" s="21">
        <v>1602.798</v>
      </c>
      <c r="E25" s="23">
        <f t="shared" si="2"/>
        <v>-45957</v>
      </c>
      <c r="F25" s="17">
        <f>D25/C25*100-100</f>
        <v>-96.629931018630487</v>
      </c>
      <c r="G25" s="30"/>
    </row>
    <row r="26" spans="1:7" ht="47.25" customHeight="1" x14ac:dyDescent="0.25">
      <c r="A26" s="14">
        <v>3</v>
      </c>
      <c r="B26" s="28" t="s">
        <v>222</v>
      </c>
      <c r="C26" s="21">
        <v>73291.061589999998</v>
      </c>
      <c r="D26" s="21">
        <v>21592.078409999998</v>
      </c>
      <c r="E26" s="23">
        <f t="shared" si="2"/>
        <v>-51698.983179999996</v>
      </c>
      <c r="F26" s="17">
        <f t="shared" ref="F26:F36" si="3">D26/C26*100-100</f>
        <v>-70.539274583319624</v>
      </c>
      <c r="G26" s="30"/>
    </row>
    <row r="27" spans="1:7" ht="34.5" customHeight="1" x14ac:dyDescent="0.25">
      <c r="A27" s="14">
        <v>4</v>
      </c>
      <c r="B27" s="28" t="s">
        <v>303</v>
      </c>
      <c r="C27" s="21">
        <v>6019.6930000000002</v>
      </c>
      <c r="D27" s="21">
        <v>5425</v>
      </c>
      <c r="E27" s="23">
        <f t="shared" si="2"/>
        <v>-594.69300000000021</v>
      </c>
      <c r="F27" s="17">
        <f t="shared" si="3"/>
        <v>-9.8791250650157849</v>
      </c>
      <c r="G27" s="30"/>
    </row>
    <row r="28" spans="1:7" ht="48" customHeight="1" x14ac:dyDescent="0.25">
      <c r="A28" s="14">
        <v>5</v>
      </c>
      <c r="B28" s="28" t="s">
        <v>222</v>
      </c>
      <c r="C28" s="21">
        <v>1463.2739999999999</v>
      </c>
      <c r="D28" s="21">
        <v>0</v>
      </c>
      <c r="E28" s="23">
        <f t="shared" si="2"/>
        <v>-1463.2739999999999</v>
      </c>
      <c r="F28" s="17">
        <f t="shared" si="3"/>
        <v>-100</v>
      </c>
      <c r="G28" s="30"/>
    </row>
    <row r="29" spans="1:7" ht="31.5" x14ac:dyDescent="0.25">
      <c r="A29" s="14">
        <v>6</v>
      </c>
      <c r="B29" s="28" t="s">
        <v>351</v>
      </c>
      <c r="C29" s="21">
        <v>10114.125410000001</v>
      </c>
      <c r="D29" s="21">
        <v>0</v>
      </c>
      <c r="E29" s="23">
        <f t="shared" si="2"/>
        <v>-10114.125410000001</v>
      </c>
      <c r="F29" s="17">
        <f t="shared" si="3"/>
        <v>-100</v>
      </c>
      <c r="G29" s="30"/>
    </row>
    <row r="30" spans="1:7" ht="20.25" customHeight="1" x14ac:dyDescent="0.25">
      <c r="A30" s="14">
        <v>7</v>
      </c>
      <c r="B30" s="28" t="s">
        <v>304</v>
      </c>
      <c r="C30" s="21">
        <v>4349.3599999999997</v>
      </c>
      <c r="D30" s="21">
        <v>2395.8398699999998</v>
      </c>
      <c r="E30" s="23">
        <f t="shared" si="2"/>
        <v>-1953.5201299999999</v>
      </c>
      <c r="F30" s="17">
        <f t="shared" si="3"/>
        <v>-44.915116936744717</v>
      </c>
      <c r="G30" s="30"/>
    </row>
    <row r="31" spans="1:7" ht="47.25" customHeight="1" x14ac:dyDescent="0.25">
      <c r="A31" s="14">
        <v>8</v>
      </c>
      <c r="B31" s="28" t="s">
        <v>265</v>
      </c>
      <c r="C31" s="21">
        <v>14763.68</v>
      </c>
      <c r="D31" s="21">
        <v>14763.68</v>
      </c>
      <c r="E31" s="23">
        <f t="shared" si="2"/>
        <v>0</v>
      </c>
      <c r="F31" s="17">
        <f t="shared" si="3"/>
        <v>0</v>
      </c>
      <c r="G31" s="30"/>
    </row>
    <row r="32" spans="1:7" ht="32.25" customHeight="1" x14ac:dyDescent="0.25">
      <c r="A32" s="14">
        <v>9</v>
      </c>
      <c r="B32" s="28" t="s">
        <v>223</v>
      </c>
      <c r="C32" s="21">
        <v>4739657.2779999999</v>
      </c>
      <c r="D32" s="21">
        <v>4715551.46899</v>
      </c>
      <c r="E32" s="23">
        <f t="shared" si="2"/>
        <v>-24105.809009999968</v>
      </c>
      <c r="F32" s="17">
        <f t="shared" si="3"/>
        <v>-0.50859814531088432</v>
      </c>
      <c r="G32" s="30"/>
    </row>
    <row r="33" spans="1:7" ht="35.25" customHeight="1" x14ac:dyDescent="0.25">
      <c r="A33" s="14">
        <v>10</v>
      </c>
      <c r="B33" s="28" t="s">
        <v>305</v>
      </c>
      <c r="C33" s="21">
        <v>2892.3933499999998</v>
      </c>
      <c r="D33" s="21">
        <v>2892.393</v>
      </c>
      <c r="E33" s="23">
        <f t="shared" si="2"/>
        <v>-3.4999999979845597E-4</v>
      </c>
      <c r="F33" s="17">
        <f t="shared" si="3"/>
        <v>-1.2100705447437576E-5</v>
      </c>
      <c r="G33" s="30"/>
    </row>
    <row r="34" spans="1:7" ht="19.5" hidden="1" customHeight="1" x14ac:dyDescent="0.25">
      <c r="A34" s="14">
        <v>11</v>
      </c>
      <c r="B34" s="28"/>
      <c r="C34" s="21"/>
      <c r="D34" s="21"/>
      <c r="E34" s="23">
        <f t="shared" si="2"/>
        <v>0</v>
      </c>
      <c r="F34" s="17" t="e">
        <f t="shared" si="3"/>
        <v>#DIV/0!</v>
      </c>
      <c r="G34" s="30"/>
    </row>
    <row r="35" spans="1:7" ht="22.5" customHeight="1" x14ac:dyDescent="0.25">
      <c r="A35" s="14">
        <v>12</v>
      </c>
      <c r="B35" s="28" t="s">
        <v>224</v>
      </c>
      <c r="C35" s="21">
        <v>9086.1</v>
      </c>
      <c r="D35" s="21">
        <v>9085.9320000000007</v>
      </c>
      <c r="E35" s="23">
        <f t="shared" si="2"/>
        <v>-0.16799999999966531</v>
      </c>
      <c r="F35" s="17">
        <f t="shared" si="3"/>
        <v>-1.8489781094217506E-3</v>
      </c>
      <c r="G35" s="30"/>
    </row>
    <row r="36" spans="1:7" ht="20.25" customHeight="1" x14ac:dyDescent="0.25">
      <c r="A36" s="14">
        <v>13</v>
      </c>
      <c r="B36" s="28" t="s">
        <v>220</v>
      </c>
      <c r="C36" s="21">
        <v>136847.70600000001</v>
      </c>
      <c r="D36" s="21">
        <v>134525.45634999999</v>
      </c>
      <c r="E36" s="23">
        <f t="shared" si="2"/>
        <v>-2322.2496500000125</v>
      </c>
      <c r="F36" s="17">
        <f t="shared" si="3"/>
        <v>-1.6969591364578775</v>
      </c>
      <c r="G36" s="30"/>
    </row>
    <row r="37" spans="1:7" ht="18" customHeight="1" x14ac:dyDescent="0.25">
      <c r="A37" s="13"/>
      <c r="B37" s="56" t="s">
        <v>17</v>
      </c>
      <c r="C37" s="24">
        <f>SUM(C24:C36)</f>
        <v>5053548.5573499994</v>
      </c>
      <c r="D37" s="24">
        <f>SUM(D24:D36)</f>
        <v>4914000.0221600002</v>
      </c>
      <c r="E37" s="24">
        <f>D37-C37</f>
        <v>-139548.53518999927</v>
      </c>
      <c r="F37" s="18">
        <f>D37/C37*100-100</f>
        <v>-2.7613969393256639</v>
      </c>
      <c r="G37" s="30"/>
    </row>
    <row r="38" spans="1:7" ht="36" customHeight="1" x14ac:dyDescent="0.25">
      <c r="A38" s="13">
        <v>3</v>
      </c>
      <c r="B38" s="115" t="s">
        <v>299</v>
      </c>
      <c r="C38" s="118"/>
      <c r="D38" s="118"/>
      <c r="E38" s="118"/>
      <c r="F38" s="119"/>
      <c r="G38" s="30"/>
    </row>
    <row r="39" spans="1:7" ht="21.75" customHeight="1" x14ac:dyDescent="0.25">
      <c r="A39" s="14">
        <v>1</v>
      </c>
      <c r="B39" s="28" t="s">
        <v>266</v>
      </c>
      <c r="C39" s="21">
        <v>137.6</v>
      </c>
      <c r="D39" s="21">
        <v>137.471</v>
      </c>
      <c r="E39" s="21">
        <f t="shared" ref="E39:E46" si="4">D39-C39</f>
        <v>-0.12899999999999068</v>
      </c>
      <c r="F39" s="6">
        <f t="shared" ref="F39:F45" si="5">D39/C39*100-100</f>
        <v>-9.3749999999985789E-2</v>
      </c>
      <c r="G39" s="30"/>
    </row>
    <row r="40" spans="1:7" ht="48.75" customHeight="1" x14ac:dyDescent="0.25">
      <c r="A40" s="14">
        <v>2</v>
      </c>
      <c r="B40" s="28" t="s">
        <v>231</v>
      </c>
      <c r="C40" s="21">
        <v>16389.988000000001</v>
      </c>
      <c r="D40" s="21">
        <v>1608.0286699999999</v>
      </c>
      <c r="E40" s="21">
        <f t="shared" si="4"/>
        <v>-14781.959330000002</v>
      </c>
      <c r="F40" s="6">
        <f t="shared" si="5"/>
        <v>-90.188957612415578</v>
      </c>
      <c r="G40" s="30">
        <f>D40/C40*100</f>
        <v>9.8110423875844184</v>
      </c>
    </row>
    <row r="41" spans="1:7" ht="15.75" x14ac:dyDescent="0.25">
      <c r="A41" s="14">
        <v>3</v>
      </c>
      <c r="B41" s="28" t="s">
        <v>267</v>
      </c>
      <c r="C41" s="21">
        <v>14892.162</v>
      </c>
      <c r="D41" s="21">
        <v>14892.161700000001</v>
      </c>
      <c r="E41" s="21">
        <f t="shared" si="4"/>
        <v>-2.9999999969732016E-4</v>
      </c>
      <c r="F41" s="6">
        <f t="shared" si="5"/>
        <v>-2.0144825185752779E-6</v>
      </c>
      <c r="G41" s="30"/>
    </row>
    <row r="42" spans="1:7" ht="15.75" x14ac:dyDescent="0.25">
      <c r="A42" s="14">
        <v>4</v>
      </c>
      <c r="B42" s="28" t="s">
        <v>306</v>
      </c>
      <c r="C42" s="21">
        <v>70</v>
      </c>
      <c r="D42" s="21">
        <v>70</v>
      </c>
      <c r="E42" s="21">
        <f t="shared" si="4"/>
        <v>0</v>
      </c>
      <c r="F42" s="6">
        <f t="shared" si="5"/>
        <v>0</v>
      </c>
      <c r="G42" s="30"/>
    </row>
    <row r="43" spans="1:7" ht="31.5" x14ac:dyDescent="0.25">
      <c r="A43" s="14">
        <v>5</v>
      </c>
      <c r="B43" s="28" t="s">
        <v>307</v>
      </c>
      <c r="C43" s="21">
        <v>26</v>
      </c>
      <c r="D43" s="21">
        <v>26</v>
      </c>
      <c r="E43" s="21">
        <f t="shared" si="4"/>
        <v>0</v>
      </c>
      <c r="F43" s="6">
        <f t="shared" si="5"/>
        <v>0</v>
      </c>
      <c r="G43" s="30"/>
    </row>
    <row r="44" spans="1:7" ht="21" customHeight="1" x14ac:dyDescent="0.25">
      <c r="A44" s="14">
        <v>6</v>
      </c>
      <c r="B44" s="28" t="s">
        <v>268</v>
      </c>
      <c r="C44" s="21">
        <v>473.64299999999997</v>
      </c>
      <c r="D44" s="21">
        <v>473.64299999999997</v>
      </c>
      <c r="E44" s="21">
        <f t="shared" si="4"/>
        <v>0</v>
      </c>
      <c r="F44" s="6">
        <f t="shared" si="5"/>
        <v>0</v>
      </c>
      <c r="G44" s="30"/>
    </row>
    <row r="45" spans="1:7" ht="34.5" customHeight="1" x14ac:dyDescent="0.25">
      <c r="A45" s="14">
        <v>7</v>
      </c>
      <c r="B45" s="28" t="s">
        <v>269</v>
      </c>
      <c r="C45" s="21">
        <v>191.25700000000001</v>
      </c>
      <c r="D45" s="21">
        <v>191.25700000000001</v>
      </c>
      <c r="E45" s="21">
        <f t="shared" si="4"/>
        <v>0</v>
      </c>
      <c r="F45" s="6">
        <f t="shared" si="5"/>
        <v>0</v>
      </c>
      <c r="G45" s="30"/>
    </row>
    <row r="46" spans="1:7" ht="21" customHeight="1" x14ac:dyDescent="0.25">
      <c r="A46" s="13"/>
      <c r="B46" s="56" t="s">
        <v>17</v>
      </c>
      <c r="C46" s="22">
        <f>SUM(C39:C45)</f>
        <v>32180.65</v>
      </c>
      <c r="D46" s="22">
        <f>SUM(D39:D45)</f>
        <v>17398.561370000003</v>
      </c>
      <c r="E46" s="22">
        <f t="shared" si="4"/>
        <v>-14782.088629999998</v>
      </c>
      <c r="F46" s="7">
        <f>D46/C46*100-100</f>
        <v>-45.934711169600362</v>
      </c>
      <c r="G46" s="30">
        <f t="shared" ref="G46" si="6">D46/C46*100</f>
        <v>54.065288830399638</v>
      </c>
    </row>
    <row r="47" spans="1:7" ht="24" customHeight="1" x14ac:dyDescent="0.25">
      <c r="A47" s="13">
        <v>4</v>
      </c>
      <c r="B47" s="115" t="s">
        <v>70</v>
      </c>
      <c r="C47" s="118"/>
      <c r="D47" s="118"/>
      <c r="E47" s="118"/>
      <c r="F47" s="119"/>
      <c r="G47" s="30"/>
    </row>
    <row r="48" spans="1:7" ht="34.5" customHeight="1" x14ac:dyDescent="0.25">
      <c r="A48" s="14">
        <v>1</v>
      </c>
      <c r="B48" s="28" t="s">
        <v>270</v>
      </c>
      <c r="C48" s="21">
        <v>215.75</v>
      </c>
      <c r="D48" s="21">
        <v>215.75</v>
      </c>
      <c r="E48" s="32">
        <f t="shared" ref="E48:E54" si="7">D48-C48</f>
        <v>0</v>
      </c>
      <c r="F48" s="6">
        <f t="shared" ref="F48:F53" si="8">D48/C48*100-100</f>
        <v>0</v>
      </c>
      <c r="G48" s="30"/>
    </row>
    <row r="49" spans="1:7" ht="20.25" customHeight="1" x14ac:dyDescent="0.25">
      <c r="A49" s="14">
        <v>2</v>
      </c>
      <c r="B49" s="28" t="s">
        <v>308</v>
      </c>
      <c r="C49" s="21">
        <v>87</v>
      </c>
      <c r="D49" s="21">
        <v>87</v>
      </c>
      <c r="E49" s="32">
        <f t="shared" si="7"/>
        <v>0</v>
      </c>
      <c r="F49" s="6">
        <f t="shared" si="8"/>
        <v>0</v>
      </c>
      <c r="G49" s="30"/>
    </row>
    <row r="50" spans="1:7" ht="66.75" customHeight="1" x14ac:dyDescent="0.25">
      <c r="A50" s="14">
        <v>3</v>
      </c>
      <c r="B50" s="28" t="s">
        <v>271</v>
      </c>
      <c r="C50" s="21">
        <v>40</v>
      </c>
      <c r="D50" s="21">
        <v>40</v>
      </c>
      <c r="E50" s="32">
        <f t="shared" si="7"/>
        <v>0</v>
      </c>
      <c r="F50" s="6">
        <f t="shared" si="8"/>
        <v>0</v>
      </c>
      <c r="G50" s="30"/>
    </row>
    <row r="51" spans="1:7" ht="66.75" customHeight="1" x14ac:dyDescent="0.25">
      <c r="A51" s="14">
        <v>4</v>
      </c>
      <c r="B51" s="28" t="s">
        <v>272</v>
      </c>
      <c r="C51" s="21">
        <v>109.25</v>
      </c>
      <c r="D51" s="21">
        <v>109.25</v>
      </c>
      <c r="E51" s="32">
        <f t="shared" si="7"/>
        <v>0</v>
      </c>
      <c r="F51" s="6">
        <f t="shared" si="8"/>
        <v>0</v>
      </c>
      <c r="G51" s="30"/>
    </row>
    <row r="52" spans="1:7" ht="78" customHeight="1" x14ac:dyDescent="0.25">
      <c r="A52" s="14">
        <v>5</v>
      </c>
      <c r="B52" s="28" t="s">
        <v>246</v>
      </c>
      <c r="C52" s="21">
        <v>150</v>
      </c>
      <c r="D52" s="21">
        <v>150</v>
      </c>
      <c r="E52" s="32">
        <f t="shared" si="7"/>
        <v>0</v>
      </c>
      <c r="F52" s="6">
        <f t="shared" si="8"/>
        <v>0</v>
      </c>
      <c r="G52" s="30"/>
    </row>
    <row r="53" spans="1:7" ht="50.25" customHeight="1" x14ac:dyDescent="0.25">
      <c r="A53" s="14">
        <v>6</v>
      </c>
      <c r="B53" s="28" t="s">
        <v>247</v>
      </c>
      <c r="C53" s="21">
        <v>97</v>
      </c>
      <c r="D53" s="21">
        <v>96.85</v>
      </c>
      <c r="E53" s="32">
        <f t="shared" si="7"/>
        <v>-0.15000000000000568</v>
      </c>
      <c r="F53" s="6">
        <f t="shared" si="8"/>
        <v>-0.15463917525774207</v>
      </c>
      <c r="G53" s="30"/>
    </row>
    <row r="54" spans="1:7" ht="48.75" customHeight="1" x14ac:dyDescent="0.25">
      <c r="A54" s="14">
        <v>7</v>
      </c>
      <c r="B54" s="28" t="s">
        <v>309</v>
      </c>
      <c r="C54" s="21">
        <v>50</v>
      </c>
      <c r="D54" s="21">
        <v>50</v>
      </c>
      <c r="E54" s="32">
        <f t="shared" si="7"/>
        <v>0</v>
      </c>
      <c r="F54" s="6">
        <v>0</v>
      </c>
      <c r="G54" s="30"/>
    </row>
    <row r="55" spans="1:7" ht="19.5" customHeight="1" x14ac:dyDescent="0.25">
      <c r="A55" s="13"/>
      <c r="B55" s="56" t="s">
        <v>17</v>
      </c>
      <c r="C55" s="22">
        <f>SUM(C48:C54)</f>
        <v>749</v>
      </c>
      <c r="D55" s="22">
        <f>SUM(D48:D54)</f>
        <v>748.85</v>
      </c>
      <c r="E55" s="50">
        <f>D55-C55</f>
        <v>-0.14999999999997726</v>
      </c>
      <c r="F55" s="7">
        <f>D55/C55*100-100</f>
        <v>-2.0026702269689167E-2</v>
      </c>
      <c r="G55" s="30"/>
    </row>
    <row r="56" spans="1:7" ht="25.5" customHeight="1" x14ac:dyDescent="0.25">
      <c r="A56" s="13">
        <v>5</v>
      </c>
      <c r="B56" s="115" t="s">
        <v>77</v>
      </c>
      <c r="C56" s="118"/>
      <c r="D56" s="118"/>
      <c r="E56" s="118"/>
      <c r="F56" s="119"/>
      <c r="G56" s="30"/>
    </row>
    <row r="57" spans="1:7" ht="33.75" customHeight="1" x14ac:dyDescent="0.25">
      <c r="A57" s="14">
        <v>1</v>
      </c>
      <c r="B57" s="28" t="s">
        <v>273</v>
      </c>
      <c r="C57" s="21">
        <v>9740.2939999999999</v>
      </c>
      <c r="D57" s="21">
        <v>70.316199999999995</v>
      </c>
      <c r="E57" s="21">
        <f>D57-C57</f>
        <v>-9669.9778000000006</v>
      </c>
      <c r="F57" s="6">
        <f>D57/C57*100-100</f>
        <v>-99.278089552533018</v>
      </c>
      <c r="G57" s="30"/>
    </row>
    <row r="58" spans="1:7" ht="31.5" x14ac:dyDescent="0.25">
      <c r="A58" s="14">
        <v>2</v>
      </c>
      <c r="B58" s="16" t="s">
        <v>232</v>
      </c>
      <c r="C58" s="21">
        <v>34747.572</v>
      </c>
      <c r="D58" s="21">
        <v>33307.491349999997</v>
      </c>
      <c r="E58" s="21">
        <f>D58-C58</f>
        <v>-1440.0806500000035</v>
      </c>
      <c r="F58" s="6">
        <f>D58/C58*100-100</f>
        <v>-4.1444065501900553</v>
      </c>
      <c r="G58" s="30"/>
    </row>
    <row r="59" spans="1:7" ht="15.75" x14ac:dyDescent="0.25">
      <c r="A59" s="13"/>
      <c r="B59" s="56" t="s">
        <v>17</v>
      </c>
      <c r="C59" s="22">
        <f>SUM(C57:C58)</f>
        <v>44487.866000000002</v>
      </c>
      <c r="D59" s="22">
        <f>SUM(D57:D58)</f>
        <v>33377.807549999998</v>
      </c>
      <c r="E59" s="22">
        <f>D59-C59</f>
        <v>-11110.058450000004</v>
      </c>
      <c r="F59" s="7">
        <f>D59/C59*100-100</f>
        <v>-24.973233038419977</v>
      </c>
      <c r="G59" s="30"/>
    </row>
    <row r="60" spans="1:7" ht="21" customHeight="1" x14ac:dyDescent="0.25">
      <c r="A60" s="13">
        <v>6</v>
      </c>
      <c r="B60" s="115" t="s">
        <v>110</v>
      </c>
      <c r="C60" s="118"/>
      <c r="D60" s="118"/>
      <c r="E60" s="118"/>
      <c r="F60" s="119"/>
      <c r="G60" s="30"/>
    </row>
    <row r="61" spans="1:7" ht="15.75" x14ac:dyDescent="0.25">
      <c r="A61" s="14">
        <v>1</v>
      </c>
      <c r="B61" s="28" t="s">
        <v>111</v>
      </c>
      <c r="C61" s="21">
        <v>4851963.273</v>
      </c>
      <c r="D61" s="21">
        <v>4804380.1201889999</v>
      </c>
      <c r="E61" s="21">
        <f>D61-C61</f>
        <v>-47583.152811000124</v>
      </c>
      <c r="F61" s="6">
        <f>D61/C61*100-100</f>
        <v>-0.98069894872841701</v>
      </c>
      <c r="G61" s="30"/>
    </row>
    <row r="62" spans="1:7" ht="18.75" customHeight="1" x14ac:dyDescent="0.25">
      <c r="A62" s="14">
        <v>2</v>
      </c>
      <c r="B62" s="28" t="s">
        <v>112</v>
      </c>
      <c r="C62" s="21">
        <v>266965.87400000001</v>
      </c>
      <c r="D62" s="21">
        <v>74453.126220000006</v>
      </c>
      <c r="E62" s="21">
        <f t="shared" ref="E62:E73" si="9">D62-C62</f>
        <v>-192512.74778000001</v>
      </c>
      <c r="F62" s="6">
        <f t="shared" ref="F62:F73" si="10">D62/C62*100-100</f>
        <v>-72.111369477883159</v>
      </c>
      <c r="G62" s="30"/>
    </row>
    <row r="63" spans="1:7" ht="18" customHeight="1" x14ac:dyDescent="0.25">
      <c r="A63" s="14">
        <v>3</v>
      </c>
      <c r="B63" s="28" t="s">
        <v>113</v>
      </c>
      <c r="C63" s="21">
        <v>42547.305999999997</v>
      </c>
      <c r="D63" s="21">
        <v>42153.381540000002</v>
      </c>
      <c r="E63" s="21">
        <f t="shared" si="9"/>
        <v>-393.92445999999472</v>
      </c>
      <c r="F63" s="6">
        <f t="shared" si="10"/>
        <v>-0.92585053446155996</v>
      </c>
      <c r="G63" s="30"/>
    </row>
    <row r="64" spans="1:7" ht="34.5" customHeight="1" x14ac:dyDescent="0.25">
      <c r="A64" s="14">
        <v>4</v>
      </c>
      <c r="B64" s="28" t="s">
        <v>157</v>
      </c>
      <c r="C64" s="21">
        <v>91131.5</v>
      </c>
      <c r="D64" s="21">
        <v>90307.729449999999</v>
      </c>
      <c r="E64" s="21">
        <f t="shared" si="9"/>
        <v>-823.77055000000109</v>
      </c>
      <c r="F64" s="6">
        <f t="shared" si="10"/>
        <v>-0.90393612526953859</v>
      </c>
      <c r="G64" s="30"/>
    </row>
    <row r="65" spans="1:7" ht="34.5" customHeight="1" x14ac:dyDescent="0.25">
      <c r="A65" s="14">
        <v>5</v>
      </c>
      <c r="B65" s="28" t="s">
        <v>158</v>
      </c>
      <c r="C65" s="21">
        <v>108744</v>
      </c>
      <c r="D65" s="21">
        <v>102283.8</v>
      </c>
      <c r="E65" s="21">
        <f t="shared" si="9"/>
        <v>-6460.1999999999971</v>
      </c>
      <c r="F65" s="6">
        <f t="shared" si="10"/>
        <v>-5.9407415581549259</v>
      </c>
      <c r="G65" s="30"/>
    </row>
    <row r="66" spans="1:7" ht="17.25" customHeight="1" x14ac:dyDescent="0.25">
      <c r="A66" s="14">
        <v>6</v>
      </c>
      <c r="B66" s="28" t="s">
        <v>310</v>
      </c>
      <c r="C66" s="21">
        <v>4183.9399999999996</v>
      </c>
      <c r="D66" s="21">
        <v>4179.1698200000001</v>
      </c>
      <c r="E66" s="21">
        <f t="shared" si="9"/>
        <v>-4.7701799999995274</v>
      </c>
      <c r="F66" s="6">
        <f t="shared" si="10"/>
        <v>-0.11401167320754269</v>
      </c>
      <c r="G66" s="30"/>
    </row>
    <row r="67" spans="1:7" ht="19.5" customHeight="1" x14ac:dyDescent="0.25">
      <c r="A67" s="14">
        <v>7</v>
      </c>
      <c r="B67" s="28" t="s">
        <v>212</v>
      </c>
      <c r="C67" s="21">
        <v>2887.75</v>
      </c>
      <c r="D67" s="21">
        <v>2885.1938500000001</v>
      </c>
      <c r="E67" s="21">
        <f t="shared" si="9"/>
        <v>-2.5561499999998887</v>
      </c>
      <c r="F67" s="6">
        <f t="shared" si="10"/>
        <v>-8.8517011514156252E-2</v>
      </c>
      <c r="G67" s="30"/>
    </row>
    <row r="68" spans="1:7" ht="18" customHeight="1" x14ac:dyDescent="0.25">
      <c r="A68" s="14">
        <v>8</v>
      </c>
      <c r="B68" s="28" t="s">
        <v>114</v>
      </c>
      <c r="C68" s="21">
        <v>54662.720000000001</v>
      </c>
      <c r="D68" s="21">
        <v>54525.80083</v>
      </c>
      <c r="E68" s="21">
        <f t="shared" si="9"/>
        <v>-136.91917000000103</v>
      </c>
      <c r="F68" s="6">
        <f t="shared" si="10"/>
        <v>-0.25047997977415548</v>
      </c>
      <c r="G68" s="30"/>
    </row>
    <row r="69" spans="1:7" ht="18" customHeight="1" x14ac:dyDescent="0.25">
      <c r="A69" s="14">
        <v>9</v>
      </c>
      <c r="B69" s="28" t="s">
        <v>213</v>
      </c>
      <c r="C69" s="21">
        <v>68659.305999999997</v>
      </c>
      <c r="D69" s="21">
        <v>68176.643039999995</v>
      </c>
      <c r="E69" s="21">
        <f t="shared" si="9"/>
        <v>-482.66296000000148</v>
      </c>
      <c r="F69" s="6">
        <f t="shared" si="10"/>
        <v>-0.70298257893838922</v>
      </c>
      <c r="G69" s="30"/>
    </row>
    <row r="70" spans="1:7" ht="51" customHeight="1" x14ac:dyDescent="0.25">
      <c r="A70" s="14">
        <v>10</v>
      </c>
      <c r="B70" s="28" t="s">
        <v>196</v>
      </c>
      <c r="C70" s="21">
        <v>88</v>
      </c>
      <c r="D70" s="21">
        <v>68</v>
      </c>
      <c r="E70" s="21">
        <f t="shared" si="9"/>
        <v>-20</v>
      </c>
      <c r="F70" s="6">
        <f t="shared" si="10"/>
        <v>-22.727272727272734</v>
      </c>
      <c r="G70" s="30"/>
    </row>
    <row r="71" spans="1:7" ht="32.25" customHeight="1" x14ac:dyDescent="0.25">
      <c r="A71" s="14">
        <v>11</v>
      </c>
      <c r="B71" s="28" t="s">
        <v>214</v>
      </c>
      <c r="C71" s="21">
        <v>62506.483</v>
      </c>
      <c r="D71" s="21">
        <v>62445.668129999998</v>
      </c>
      <c r="E71" s="21">
        <f t="shared" si="9"/>
        <v>-60.814870000001974</v>
      </c>
      <c r="F71" s="6">
        <f t="shared" si="10"/>
        <v>-9.7293699919092091E-2</v>
      </c>
      <c r="G71" s="30"/>
    </row>
    <row r="72" spans="1:7" ht="21" customHeight="1" x14ac:dyDescent="0.25">
      <c r="A72" s="14">
        <v>12</v>
      </c>
      <c r="B72" s="28" t="s">
        <v>115</v>
      </c>
      <c r="C72" s="21">
        <v>76277.341</v>
      </c>
      <c r="D72" s="21">
        <v>76121.009860000006</v>
      </c>
      <c r="E72" s="21">
        <f t="shared" si="9"/>
        <v>-156.33113999999478</v>
      </c>
      <c r="F72" s="6">
        <f t="shared" si="10"/>
        <v>-0.20495095653635076</v>
      </c>
      <c r="G72" s="30"/>
    </row>
    <row r="73" spans="1:7" ht="48" customHeight="1" x14ac:dyDescent="0.25">
      <c r="A73" s="14">
        <v>13</v>
      </c>
      <c r="B73" s="28" t="s">
        <v>274</v>
      </c>
      <c r="C73" s="21">
        <v>55</v>
      </c>
      <c r="D73" s="21">
        <v>54.9</v>
      </c>
      <c r="E73" s="21">
        <f t="shared" si="9"/>
        <v>-0.10000000000000142</v>
      </c>
      <c r="F73" s="6">
        <f t="shared" si="10"/>
        <v>-0.18181818181818699</v>
      </c>
      <c r="G73" s="30"/>
    </row>
    <row r="74" spans="1:7" ht="18.75" customHeight="1" x14ac:dyDescent="0.25">
      <c r="A74" s="13"/>
      <c r="B74" s="56" t="s">
        <v>17</v>
      </c>
      <c r="C74" s="22">
        <f>SUM(C61:C73)</f>
        <v>5630672.4929999998</v>
      </c>
      <c r="D74" s="22">
        <f>SUM(D61:D73)</f>
        <v>5382034.5429290021</v>
      </c>
      <c r="E74" s="22">
        <f t="shared" ref="E74" si="11">D74-C74</f>
        <v>-248637.9500709977</v>
      </c>
      <c r="F74" s="7">
        <f t="shared" ref="F74" si="12">D74/C74*100-100</f>
        <v>-4.4157771630316347</v>
      </c>
      <c r="G74" s="30"/>
    </row>
    <row r="75" spans="1:7" ht="24.75" customHeight="1" x14ac:dyDescent="0.25">
      <c r="A75" s="13">
        <v>7</v>
      </c>
      <c r="B75" s="115" t="s">
        <v>82</v>
      </c>
      <c r="C75" s="118"/>
      <c r="D75" s="118"/>
      <c r="E75" s="118"/>
      <c r="F75" s="119"/>
      <c r="G75" s="30"/>
    </row>
    <row r="76" spans="1:7" ht="47.25" x14ac:dyDescent="0.25">
      <c r="A76" s="14">
        <v>1</v>
      </c>
      <c r="B76" s="16" t="s">
        <v>217</v>
      </c>
      <c r="C76" s="21">
        <v>6235.8710000000001</v>
      </c>
      <c r="D76" s="21">
        <v>6106.9024200000003</v>
      </c>
      <c r="E76" s="21">
        <f t="shared" ref="E76:E84" si="13">D76-C76</f>
        <v>-128.96857999999975</v>
      </c>
      <c r="F76" s="6">
        <f t="shared" ref="F76:F84" si="14">D76/C76*100-100</f>
        <v>-2.0681726738734625</v>
      </c>
      <c r="G76" s="30"/>
    </row>
    <row r="77" spans="1:7" ht="15.75" x14ac:dyDescent="0.25">
      <c r="A77" s="14">
        <v>2</v>
      </c>
      <c r="B77" s="16" t="s">
        <v>275</v>
      </c>
      <c r="C77" s="21">
        <v>3921.0140000000001</v>
      </c>
      <c r="D77" s="21">
        <v>3921.0131500000002</v>
      </c>
      <c r="E77" s="21">
        <f t="shared" si="13"/>
        <v>-8.4999999990031938E-4</v>
      </c>
      <c r="F77" s="6">
        <f t="shared" si="14"/>
        <v>-2.167806593433852E-5</v>
      </c>
      <c r="G77" s="30"/>
    </row>
    <row r="78" spans="1:7" ht="15.75" x14ac:dyDescent="0.25">
      <c r="A78" s="14">
        <v>3</v>
      </c>
      <c r="B78" s="16" t="s">
        <v>218</v>
      </c>
      <c r="C78" s="21">
        <v>660672.05500000005</v>
      </c>
      <c r="D78" s="21">
        <v>655927.67160999996</v>
      </c>
      <c r="E78" s="21">
        <f t="shared" si="13"/>
        <v>-4744.38339000009</v>
      </c>
      <c r="F78" s="6">
        <f t="shared" si="14"/>
        <v>-0.71811473697039219</v>
      </c>
      <c r="G78" s="30"/>
    </row>
    <row r="79" spans="1:7" ht="15.75" x14ac:dyDescent="0.25">
      <c r="A79" s="14">
        <v>4</v>
      </c>
      <c r="B79" s="16" t="s">
        <v>311</v>
      </c>
      <c r="C79" s="21">
        <v>1180.9469999999999</v>
      </c>
      <c r="D79" s="21">
        <v>1180.9469999999999</v>
      </c>
      <c r="E79" s="21">
        <f t="shared" si="13"/>
        <v>0</v>
      </c>
      <c r="F79" s="6">
        <f t="shared" si="14"/>
        <v>0</v>
      </c>
      <c r="G79" s="30"/>
    </row>
    <row r="80" spans="1:7" ht="31.5" x14ac:dyDescent="0.25">
      <c r="A80" s="14">
        <v>5</v>
      </c>
      <c r="B80" s="16" t="s">
        <v>276</v>
      </c>
      <c r="C80" s="21">
        <v>707.44</v>
      </c>
      <c r="D80" s="21">
        <v>707.44</v>
      </c>
      <c r="E80" s="21">
        <f t="shared" si="13"/>
        <v>0</v>
      </c>
      <c r="F80" s="6">
        <f t="shared" si="14"/>
        <v>0</v>
      </c>
      <c r="G80" s="30"/>
    </row>
    <row r="81" spans="1:7" ht="21" customHeight="1" x14ac:dyDescent="0.25">
      <c r="A81" s="14">
        <v>6</v>
      </c>
      <c r="B81" s="16" t="s">
        <v>219</v>
      </c>
      <c r="C81" s="21">
        <v>675604.63800000004</v>
      </c>
      <c r="D81" s="21">
        <v>666603.77309999999</v>
      </c>
      <c r="E81" s="21">
        <f t="shared" si="13"/>
        <v>-9000.8649000000441</v>
      </c>
      <c r="F81" s="6">
        <f t="shared" si="14"/>
        <v>-1.3322680742165147</v>
      </c>
      <c r="G81" s="30"/>
    </row>
    <row r="82" spans="1:7" ht="21" customHeight="1" x14ac:dyDescent="0.25">
      <c r="A82" s="14">
        <v>7</v>
      </c>
      <c r="B82" s="16" t="s">
        <v>220</v>
      </c>
      <c r="C82" s="21">
        <v>26835.935000000001</v>
      </c>
      <c r="D82" s="21">
        <v>26491.715649999998</v>
      </c>
      <c r="E82" s="21">
        <f t="shared" si="13"/>
        <v>-344.21935000000303</v>
      </c>
      <c r="F82" s="6">
        <f t="shared" si="14"/>
        <v>-1.282680666799962</v>
      </c>
      <c r="G82" s="30"/>
    </row>
    <row r="83" spans="1:7" ht="33.75" hidden="1" customHeight="1" x14ac:dyDescent="0.25">
      <c r="A83" s="14"/>
      <c r="B83" s="28" t="s">
        <v>312</v>
      </c>
      <c r="C83" s="21">
        <v>0</v>
      </c>
      <c r="D83" s="21">
        <v>0</v>
      </c>
      <c r="E83" s="21">
        <f t="shared" si="13"/>
        <v>0</v>
      </c>
      <c r="F83" s="6" t="e">
        <f t="shared" si="14"/>
        <v>#DIV/0!</v>
      </c>
      <c r="G83" s="30"/>
    </row>
    <row r="84" spans="1:7" ht="15.75" x14ac:dyDescent="0.25">
      <c r="A84" s="13"/>
      <c r="B84" s="56" t="s">
        <v>17</v>
      </c>
      <c r="C84" s="22">
        <f>SUM(C76:C83)</f>
        <v>1375157.9000000001</v>
      </c>
      <c r="D84" s="22">
        <f>SUM(D76:D83)</f>
        <v>1360939.4629299997</v>
      </c>
      <c r="E84" s="22">
        <f t="shared" si="13"/>
        <v>-14218.437070000451</v>
      </c>
      <c r="F84" s="7">
        <f t="shared" si="14"/>
        <v>-1.0339494155544315</v>
      </c>
      <c r="G84" s="30"/>
    </row>
    <row r="85" spans="1:7" ht="24.75" customHeight="1" x14ac:dyDescent="0.25">
      <c r="A85" s="13">
        <v>8</v>
      </c>
      <c r="B85" s="115" t="s">
        <v>298</v>
      </c>
      <c r="C85" s="118"/>
      <c r="D85" s="118"/>
      <c r="E85" s="118"/>
      <c r="F85" s="119"/>
      <c r="G85" s="30"/>
    </row>
    <row r="86" spans="1:7" ht="47.25" customHeight="1" x14ac:dyDescent="0.25">
      <c r="A86" s="14">
        <v>1</v>
      </c>
      <c r="B86" s="28" t="s">
        <v>116</v>
      </c>
      <c r="C86" s="21">
        <v>553883.51500000001</v>
      </c>
      <c r="D86" s="21">
        <v>537436.62288000004</v>
      </c>
      <c r="E86" s="21">
        <f>D86-C86</f>
        <v>-16446.892119999975</v>
      </c>
      <c r="F86" s="6">
        <f t="shared" ref="F86:F108" si="15">D86/C86*100-100</f>
        <v>-2.9693774366980392</v>
      </c>
      <c r="G86" s="30"/>
    </row>
    <row r="87" spans="1:7" ht="18.75" customHeight="1" x14ac:dyDescent="0.25">
      <c r="A87" s="14">
        <v>2</v>
      </c>
      <c r="B87" s="28" t="s">
        <v>117</v>
      </c>
      <c r="C87" s="21">
        <v>231498.08300000001</v>
      </c>
      <c r="D87" s="21">
        <v>222816.89895999999</v>
      </c>
      <c r="E87" s="21">
        <f t="shared" ref="E87:E91" si="16">D87-C87</f>
        <v>-8681.1840400000219</v>
      </c>
      <c r="F87" s="6">
        <f t="shared" si="15"/>
        <v>-3.7500025604963838</v>
      </c>
      <c r="G87" s="30"/>
    </row>
    <row r="88" spans="1:7" ht="15.75" x14ac:dyDescent="0.25">
      <c r="A88" s="14">
        <v>3</v>
      </c>
      <c r="B88" s="28" t="s">
        <v>215</v>
      </c>
      <c r="C88" s="21">
        <v>6412.5</v>
      </c>
      <c r="D88" s="21">
        <v>6111.5</v>
      </c>
      <c r="E88" s="21">
        <f t="shared" si="16"/>
        <v>-301</v>
      </c>
      <c r="F88" s="6">
        <f t="shared" si="15"/>
        <v>-4.6939571150097521</v>
      </c>
      <c r="G88" s="30"/>
    </row>
    <row r="89" spans="1:7" ht="31.5" x14ac:dyDescent="0.25">
      <c r="A89" s="14">
        <v>4</v>
      </c>
      <c r="B89" s="28" t="s">
        <v>277</v>
      </c>
      <c r="C89" s="21">
        <v>10182.630999999999</v>
      </c>
      <c r="D89" s="21">
        <v>8291.9981000000007</v>
      </c>
      <c r="E89" s="21">
        <f t="shared" si="16"/>
        <v>-1890.6328999999987</v>
      </c>
      <c r="F89" s="6">
        <f t="shared" si="15"/>
        <v>-18.567233753241169</v>
      </c>
      <c r="G89" s="30"/>
    </row>
    <row r="90" spans="1:7" ht="15.75" x14ac:dyDescent="0.25">
      <c r="A90" s="14">
        <v>5</v>
      </c>
      <c r="B90" s="28" t="s">
        <v>118</v>
      </c>
      <c r="C90" s="21">
        <v>35293.777000000002</v>
      </c>
      <c r="D90" s="21">
        <v>35043.825519999999</v>
      </c>
      <c r="E90" s="21">
        <f t="shared" si="16"/>
        <v>-249.95148000000336</v>
      </c>
      <c r="F90" s="6">
        <f t="shared" si="15"/>
        <v>-0.70820269533635383</v>
      </c>
      <c r="G90" s="30"/>
    </row>
    <row r="91" spans="1:7" ht="15.75" x14ac:dyDescent="0.25">
      <c r="A91" s="14">
        <v>6</v>
      </c>
      <c r="B91" s="28" t="s">
        <v>216</v>
      </c>
      <c r="C91" s="21">
        <v>3189.049</v>
      </c>
      <c r="D91" s="21">
        <v>3189.049</v>
      </c>
      <c r="E91" s="21">
        <f t="shared" si="16"/>
        <v>0</v>
      </c>
      <c r="F91" s="6">
        <f t="shared" si="15"/>
        <v>0</v>
      </c>
      <c r="G91" s="30"/>
    </row>
    <row r="92" spans="1:7" ht="17.25" customHeight="1" x14ac:dyDescent="0.25">
      <c r="A92" s="13"/>
      <c r="B92" s="56" t="s">
        <v>17</v>
      </c>
      <c r="C92" s="22">
        <f>SUM(C86:C91)</f>
        <v>840459.55500000005</v>
      </c>
      <c r="D92" s="22">
        <f>SUM(D86:D91)</f>
        <v>812889.89445999998</v>
      </c>
      <c r="E92" s="22">
        <f t="shared" ref="E92:E107" si="17">D92-C92</f>
        <v>-27569.66054000007</v>
      </c>
      <c r="F92" s="7">
        <f t="shared" si="15"/>
        <v>-3.2803078239737573</v>
      </c>
      <c r="G92" s="30"/>
    </row>
    <row r="93" spans="1:7" ht="20.25" customHeight="1" x14ac:dyDescent="0.25">
      <c r="A93" s="13">
        <v>9</v>
      </c>
      <c r="B93" s="115" t="s">
        <v>52</v>
      </c>
      <c r="C93" s="118"/>
      <c r="D93" s="118"/>
      <c r="E93" s="118"/>
      <c r="F93" s="119"/>
      <c r="G93" s="30"/>
    </row>
    <row r="94" spans="1:7" ht="48.75" customHeight="1" x14ac:dyDescent="0.25">
      <c r="A94" s="14">
        <v>1</v>
      </c>
      <c r="B94" s="28" t="s">
        <v>352</v>
      </c>
      <c r="C94" s="21">
        <v>4570</v>
      </c>
      <c r="D94" s="21">
        <v>4570</v>
      </c>
      <c r="E94" s="21">
        <f t="shared" si="17"/>
        <v>0</v>
      </c>
      <c r="F94" s="6">
        <f t="shared" si="15"/>
        <v>0</v>
      </c>
      <c r="G94" s="30"/>
    </row>
    <row r="95" spans="1:7" ht="19.5" customHeight="1" x14ac:dyDescent="0.25">
      <c r="A95" s="14">
        <v>2</v>
      </c>
      <c r="B95" s="28" t="s">
        <v>233</v>
      </c>
      <c r="C95" s="21">
        <v>406525.95500000002</v>
      </c>
      <c r="D95" s="21">
        <v>392140.93208</v>
      </c>
      <c r="E95" s="21">
        <f t="shared" si="17"/>
        <v>-14385.022920000018</v>
      </c>
      <c r="F95" s="6">
        <f t="shared" si="15"/>
        <v>-3.5385250912208051</v>
      </c>
      <c r="G95" s="30"/>
    </row>
    <row r="96" spans="1:7" ht="33.75" customHeight="1" x14ac:dyDescent="0.25">
      <c r="A96" s="14">
        <v>3</v>
      </c>
      <c r="B96" s="28" t="s">
        <v>234</v>
      </c>
      <c r="C96" s="21">
        <v>2081.6869999999999</v>
      </c>
      <c r="D96" s="21">
        <v>2081.3976200000002</v>
      </c>
      <c r="E96" s="21">
        <f t="shared" si="17"/>
        <v>-0.28937999999970998</v>
      </c>
      <c r="F96" s="6">
        <f t="shared" si="15"/>
        <v>-1.3901225304266518E-2</v>
      </c>
      <c r="G96" s="30"/>
    </row>
    <row r="97" spans="1:7" ht="33.75" customHeight="1" x14ac:dyDescent="0.25">
      <c r="A97" s="14">
        <v>4</v>
      </c>
      <c r="B97" s="28" t="s">
        <v>235</v>
      </c>
      <c r="C97" s="21">
        <v>726.245</v>
      </c>
      <c r="D97" s="21">
        <v>603.56904999999995</v>
      </c>
      <c r="E97" s="21">
        <f t="shared" si="17"/>
        <v>-122.67595000000006</v>
      </c>
      <c r="F97" s="6">
        <f t="shared" si="15"/>
        <v>-16.891813368766748</v>
      </c>
      <c r="G97" s="30"/>
    </row>
    <row r="98" spans="1:7" ht="31.5" x14ac:dyDescent="0.25">
      <c r="A98" s="14">
        <v>5</v>
      </c>
      <c r="B98" s="28" t="s">
        <v>236</v>
      </c>
      <c r="C98" s="21">
        <v>42525.705999999998</v>
      </c>
      <c r="D98" s="21">
        <v>39821.030059999997</v>
      </c>
      <c r="E98" s="21">
        <f t="shared" si="17"/>
        <v>-2704.675940000001</v>
      </c>
      <c r="F98" s="6">
        <f t="shared" si="15"/>
        <v>-6.3600965025718779</v>
      </c>
      <c r="G98" s="30"/>
    </row>
    <row r="99" spans="1:7" ht="47.25" x14ac:dyDescent="0.25">
      <c r="A99" s="14">
        <v>6</v>
      </c>
      <c r="B99" s="28" t="s">
        <v>313</v>
      </c>
      <c r="C99" s="21">
        <v>23.4</v>
      </c>
      <c r="D99" s="21">
        <v>23.396999999999998</v>
      </c>
      <c r="E99" s="21">
        <f t="shared" si="17"/>
        <v>-3.0000000000001137E-3</v>
      </c>
      <c r="F99" s="6">
        <f t="shared" si="15"/>
        <v>-1.2820512820510999E-2</v>
      </c>
      <c r="G99" s="30"/>
    </row>
    <row r="100" spans="1:7" ht="31.5" customHeight="1" x14ac:dyDescent="0.25">
      <c r="A100" s="14">
        <v>7</v>
      </c>
      <c r="B100" s="28" t="s">
        <v>237</v>
      </c>
      <c r="C100" s="21">
        <v>31805.1</v>
      </c>
      <c r="D100" s="21">
        <v>25043.91617</v>
      </c>
      <c r="E100" s="21">
        <f t="shared" si="17"/>
        <v>-6761.1838299999981</v>
      </c>
      <c r="F100" s="6">
        <f t="shared" si="15"/>
        <v>-21.258175041109752</v>
      </c>
      <c r="G100" s="30"/>
    </row>
    <row r="101" spans="1:7" ht="31.5" customHeight="1" x14ac:dyDescent="0.25">
      <c r="A101" s="14">
        <v>8</v>
      </c>
      <c r="B101" s="28" t="s">
        <v>314</v>
      </c>
      <c r="C101" s="21">
        <v>414.86799999999999</v>
      </c>
      <c r="D101" s="21">
        <v>414.86772999999999</v>
      </c>
      <c r="E101" s="21">
        <f t="shared" si="17"/>
        <v>-2.7000000000043656E-4</v>
      </c>
      <c r="F101" s="6">
        <f t="shared" si="15"/>
        <v>-6.5080941396900016E-5</v>
      </c>
      <c r="G101" s="30"/>
    </row>
    <row r="102" spans="1:7" ht="31.5" customHeight="1" x14ac:dyDescent="0.25">
      <c r="A102" s="14">
        <v>9</v>
      </c>
      <c r="B102" s="28" t="s">
        <v>278</v>
      </c>
      <c r="C102" s="21">
        <v>526.11199999999997</v>
      </c>
      <c r="D102" s="21">
        <v>526.11111000000005</v>
      </c>
      <c r="E102" s="21">
        <f t="shared" si="17"/>
        <v>-8.8999999991301593E-4</v>
      </c>
      <c r="F102" s="6">
        <f t="shared" si="15"/>
        <v>-1.6916550086421012E-4</v>
      </c>
      <c r="G102" s="30"/>
    </row>
    <row r="103" spans="1:7" ht="31.5" customHeight="1" x14ac:dyDescent="0.25">
      <c r="A103" s="14">
        <v>10</v>
      </c>
      <c r="B103" s="28" t="s">
        <v>279</v>
      </c>
      <c r="C103" s="21">
        <v>8203.4560000000001</v>
      </c>
      <c r="D103" s="21">
        <v>8203.4555600000003</v>
      </c>
      <c r="E103" s="21">
        <f t="shared" si="17"/>
        <v>-4.3999999979860149E-4</v>
      </c>
      <c r="F103" s="6">
        <f t="shared" si="15"/>
        <v>-5.3635931038797935E-6</v>
      </c>
      <c r="G103" s="30"/>
    </row>
    <row r="104" spans="1:7" ht="17.25" customHeight="1" x14ac:dyDescent="0.25">
      <c r="A104" s="13"/>
      <c r="B104" s="56" t="s">
        <v>17</v>
      </c>
      <c r="C104" s="22">
        <f>SUM(C94:C103)</f>
        <v>497402.52900000004</v>
      </c>
      <c r="D104" s="22">
        <f>SUM(D94:D103)</f>
        <v>473428.67637999996</v>
      </c>
      <c r="E104" s="22">
        <f t="shared" si="17"/>
        <v>-23973.852620000078</v>
      </c>
      <c r="F104" s="7">
        <f>D104/C104*100-100</f>
        <v>-4.8198091530009179</v>
      </c>
      <c r="G104" s="30"/>
    </row>
    <row r="105" spans="1:7" ht="23.25" customHeight="1" x14ac:dyDescent="0.25">
      <c r="A105" s="13">
        <v>10</v>
      </c>
      <c r="B105" s="115" t="s">
        <v>119</v>
      </c>
      <c r="C105" s="115"/>
      <c r="D105" s="115"/>
      <c r="E105" s="115"/>
      <c r="F105" s="120"/>
      <c r="G105" s="30"/>
    </row>
    <row r="106" spans="1:7" ht="48.75" customHeight="1" x14ac:dyDescent="0.25">
      <c r="A106" s="14">
        <v>1</v>
      </c>
      <c r="B106" s="28" t="s">
        <v>280</v>
      </c>
      <c r="C106" s="21">
        <v>3480.2840000000001</v>
      </c>
      <c r="D106" s="21">
        <v>3480.2829999999999</v>
      </c>
      <c r="E106" s="21">
        <f t="shared" si="17"/>
        <v>-1.0000000002037268E-3</v>
      </c>
      <c r="F106" s="6">
        <f t="shared" si="15"/>
        <v>-2.8733287294357979E-5</v>
      </c>
      <c r="G106" s="30"/>
    </row>
    <row r="107" spans="1:7" ht="49.5" customHeight="1" x14ac:dyDescent="0.25">
      <c r="A107" s="14">
        <v>2</v>
      </c>
      <c r="B107" s="28" t="s">
        <v>281</v>
      </c>
      <c r="C107" s="21">
        <v>9104.2459999999992</v>
      </c>
      <c r="D107" s="21">
        <v>1346.7455299999999</v>
      </c>
      <c r="E107" s="21">
        <f t="shared" si="17"/>
        <v>-7757.500469999999</v>
      </c>
      <c r="F107" s="6">
        <f t="shared" si="15"/>
        <v>-85.20750065409041</v>
      </c>
      <c r="G107" s="30"/>
    </row>
    <row r="108" spans="1:7" ht="17.25" customHeight="1" x14ac:dyDescent="0.25">
      <c r="A108" s="13"/>
      <c r="B108" s="56" t="s">
        <v>17</v>
      </c>
      <c r="C108" s="22">
        <f>SUM(C106:C107)</f>
        <v>12584.529999999999</v>
      </c>
      <c r="D108" s="22">
        <f>SUM(D106:D107)</f>
        <v>4827.0285299999996</v>
      </c>
      <c r="E108" s="22">
        <f>D108-C108</f>
        <v>-7757.5014699999992</v>
      </c>
      <c r="F108" s="7">
        <f t="shared" si="15"/>
        <v>-61.643156081315709</v>
      </c>
      <c r="G108" s="30"/>
    </row>
    <row r="109" spans="1:7" ht="26.25" customHeight="1" x14ac:dyDescent="0.25">
      <c r="A109" s="13">
        <v>12</v>
      </c>
      <c r="B109" s="115" t="s">
        <v>96</v>
      </c>
      <c r="C109" s="118"/>
      <c r="D109" s="118"/>
      <c r="E109" s="118"/>
      <c r="F109" s="119"/>
      <c r="G109" s="30"/>
    </row>
    <row r="110" spans="1:7" ht="32.25" customHeight="1" x14ac:dyDescent="0.25">
      <c r="A110" s="14">
        <v>1</v>
      </c>
      <c r="B110" s="28" t="s">
        <v>238</v>
      </c>
      <c r="C110" s="21">
        <v>352971.58</v>
      </c>
      <c r="D110" s="21">
        <v>352971.57857999997</v>
      </c>
      <c r="E110" s="21">
        <f>D110-C110</f>
        <v>-1.4200000441633165E-3</v>
      </c>
      <c r="F110" s="6">
        <f>D110/C110*100-100</f>
        <v>-4.0229869568975118E-7</v>
      </c>
      <c r="G110" s="30"/>
    </row>
    <row r="111" spans="1:7" ht="32.25" customHeight="1" x14ac:dyDescent="0.25">
      <c r="A111" s="14">
        <v>2</v>
      </c>
      <c r="B111" s="28" t="s">
        <v>315</v>
      </c>
      <c r="C111" s="21">
        <v>523129.44</v>
      </c>
      <c r="D111" s="21">
        <v>419785.93874000001</v>
      </c>
      <c r="E111" s="21">
        <f t="shared" ref="E111:E112" si="18">D111-C111</f>
        <v>-103343.50125999999</v>
      </c>
      <c r="F111" s="6">
        <f t="shared" ref="F111:F112" si="19">D111/C111*100-100</f>
        <v>-19.754862440928576</v>
      </c>
      <c r="G111" s="30"/>
    </row>
    <row r="112" spans="1:7" ht="33.75" customHeight="1" x14ac:dyDescent="0.25">
      <c r="A112" s="14">
        <v>3</v>
      </c>
      <c r="B112" s="28" t="s">
        <v>239</v>
      </c>
      <c r="C112" s="21">
        <v>347363.88799999998</v>
      </c>
      <c r="D112" s="21">
        <v>304080.85139999999</v>
      </c>
      <c r="E112" s="21">
        <f t="shared" si="18"/>
        <v>-43283.036599999992</v>
      </c>
      <c r="F112" s="6">
        <f t="shared" si="19"/>
        <v>-12.460430716966172</v>
      </c>
      <c r="G112" s="30"/>
    </row>
    <row r="113" spans="1:7" ht="31.5" x14ac:dyDescent="0.25">
      <c r="A113" s="14">
        <v>4</v>
      </c>
      <c r="B113" s="28" t="s">
        <v>240</v>
      </c>
      <c r="C113" s="21">
        <v>32720.760999999999</v>
      </c>
      <c r="D113" s="21">
        <v>26899.97061</v>
      </c>
      <c r="E113" s="21">
        <f>D113-C113</f>
        <v>-5820.7903899999983</v>
      </c>
      <c r="F113" s="6">
        <f>D113/C113*100-100</f>
        <v>-17.789287938627098</v>
      </c>
      <c r="G113" s="30"/>
    </row>
    <row r="114" spans="1:7" ht="17.25" customHeight="1" x14ac:dyDescent="0.25">
      <c r="A114" s="13"/>
      <c r="B114" s="56" t="s">
        <v>17</v>
      </c>
      <c r="C114" s="22">
        <f>SUM(C110:C113)</f>
        <v>1256185.669</v>
      </c>
      <c r="D114" s="22">
        <f>SUM(D110:D113)</f>
        <v>1103738.3393299999</v>
      </c>
      <c r="E114" s="22">
        <f>D114-C114</f>
        <v>-152447.32967000012</v>
      </c>
      <c r="F114" s="7">
        <f>D114/C114*100-100</f>
        <v>-12.135732275258121</v>
      </c>
      <c r="G114" s="30"/>
    </row>
    <row r="115" spans="1:7" ht="27" customHeight="1" x14ac:dyDescent="0.25">
      <c r="A115" s="13">
        <v>13</v>
      </c>
      <c r="B115" s="115" t="s">
        <v>97</v>
      </c>
      <c r="C115" s="116"/>
      <c r="D115" s="116"/>
      <c r="E115" s="116"/>
      <c r="F115" s="117"/>
      <c r="G115" s="30"/>
    </row>
    <row r="116" spans="1:7" ht="23.25" customHeight="1" x14ac:dyDescent="0.25">
      <c r="A116" s="14">
        <v>1</v>
      </c>
      <c r="B116" s="16" t="s">
        <v>241</v>
      </c>
      <c r="C116" s="21">
        <v>86648.990999999995</v>
      </c>
      <c r="D116" s="21">
        <v>84786.656229999993</v>
      </c>
      <c r="E116" s="21">
        <f>D116-C116</f>
        <v>-1862.3347700000013</v>
      </c>
      <c r="F116" s="6">
        <f>D116/C116*100-100</f>
        <v>-2.1492861584504794</v>
      </c>
      <c r="G116" s="30"/>
    </row>
    <row r="117" spans="1:7" ht="17.25" customHeight="1" x14ac:dyDescent="0.25">
      <c r="A117" s="13"/>
      <c r="B117" s="56" t="s">
        <v>17</v>
      </c>
      <c r="C117" s="22">
        <f>SUM(C116:C116)</f>
        <v>86648.990999999995</v>
      </c>
      <c r="D117" s="22">
        <f>SUM(D116:D116)</f>
        <v>84786.656229999993</v>
      </c>
      <c r="E117" s="22">
        <f>D117-C117</f>
        <v>-1862.3347700000013</v>
      </c>
      <c r="F117" s="7">
        <f>D117/C117*100-100</f>
        <v>-2.1492861584504794</v>
      </c>
      <c r="G117" s="30"/>
    </row>
    <row r="118" spans="1:7" ht="21.75" customHeight="1" x14ac:dyDescent="0.25">
      <c r="A118" s="13">
        <v>14</v>
      </c>
      <c r="B118" s="115" t="s">
        <v>120</v>
      </c>
      <c r="C118" s="116"/>
      <c r="D118" s="116"/>
      <c r="E118" s="116"/>
      <c r="F118" s="117"/>
      <c r="G118" s="30"/>
    </row>
    <row r="119" spans="1:7" ht="18" customHeight="1" x14ac:dyDescent="0.25">
      <c r="A119" s="14">
        <v>1</v>
      </c>
      <c r="B119" s="28" t="s">
        <v>282</v>
      </c>
      <c r="C119" s="21">
        <v>6815.8590000000004</v>
      </c>
      <c r="D119" s="21">
        <v>6312.9983499999998</v>
      </c>
      <c r="E119" s="21">
        <f>D119-C119</f>
        <v>-502.86065000000053</v>
      </c>
      <c r="F119" s="6">
        <f>D119/C119*100-100</f>
        <v>-7.377803003260496</v>
      </c>
      <c r="G119" s="30"/>
    </row>
    <row r="120" spans="1:7" ht="34.5" customHeight="1" x14ac:dyDescent="0.25">
      <c r="A120" s="14">
        <v>2</v>
      </c>
      <c r="B120" s="28" t="s">
        <v>283</v>
      </c>
      <c r="C120" s="21">
        <v>86615.638999999996</v>
      </c>
      <c r="D120" s="21">
        <v>85288.144700000004</v>
      </c>
      <c r="E120" s="21">
        <f>D120-C120</f>
        <v>-1327.4942999999912</v>
      </c>
      <c r="F120" s="6">
        <f>D120/C120*100-100</f>
        <v>-1.5326265733604885</v>
      </c>
      <c r="G120" s="30"/>
    </row>
    <row r="121" spans="1:7" ht="64.5" customHeight="1" x14ac:dyDescent="0.25">
      <c r="A121" s="20">
        <v>3</v>
      </c>
      <c r="B121" s="28" t="s">
        <v>284</v>
      </c>
      <c r="C121" s="21">
        <v>1646.712</v>
      </c>
      <c r="D121" s="21">
        <v>1646.712</v>
      </c>
      <c r="E121" s="21">
        <f>D121-C121</f>
        <v>0</v>
      </c>
      <c r="F121" s="6">
        <v>0</v>
      </c>
      <c r="G121" s="30"/>
    </row>
    <row r="122" spans="1:7" ht="31.5" x14ac:dyDescent="0.25">
      <c r="A122" s="20">
        <v>4</v>
      </c>
      <c r="B122" s="28" t="s">
        <v>353</v>
      </c>
      <c r="C122" s="21">
        <v>351.33100000000002</v>
      </c>
      <c r="D122" s="21">
        <v>305</v>
      </c>
      <c r="E122" s="21">
        <f>D122-C122</f>
        <v>-46.331000000000017</v>
      </c>
      <c r="F122" s="6">
        <v>0</v>
      </c>
      <c r="G122" s="30"/>
    </row>
    <row r="123" spans="1:7" s="12" customFormat="1" ht="22.5" customHeight="1" x14ac:dyDescent="0.25">
      <c r="A123" s="19"/>
      <c r="B123" s="56" t="s">
        <v>17</v>
      </c>
      <c r="C123" s="22">
        <f>SUM(C119:C122)</f>
        <v>95429.540999999997</v>
      </c>
      <c r="D123" s="22">
        <f>SUM(D119:D122)</f>
        <v>93552.855049999998</v>
      </c>
      <c r="E123" s="22">
        <f>D123-C123</f>
        <v>-1876.6859499999991</v>
      </c>
      <c r="F123" s="7">
        <f>D123/C123*100-100</f>
        <v>-1.9665670926783463</v>
      </c>
      <c r="G123" s="30"/>
    </row>
    <row r="124" spans="1:7" s="12" customFormat="1" ht="24" customHeight="1" x14ac:dyDescent="0.25">
      <c r="A124" s="19">
        <v>15</v>
      </c>
      <c r="B124" s="112" t="s">
        <v>242</v>
      </c>
      <c r="C124" s="113"/>
      <c r="D124" s="113"/>
      <c r="E124" s="113"/>
      <c r="F124" s="114"/>
      <c r="G124" s="30"/>
    </row>
    <row r="125" spans="1:7" ht="33" customHeight="1" x14ac:dyDescent="0.25">
      <c r="A125" s="20">
        <v>1</v>
      </c>
      <c r="B125" s="29" t="s">
        <v>243</v>
      </c>
      <c r="C125" s="25">
        <v>7340.2</v>
      </c>
      <c r="D125" s="25">
        <v>7323.24197</v>
      </c>
      <c r="E125" s="21">
        <f>D125-C125</f>
        <v>-16.958029999999781</v>
      </c>
      <c r="F125" s="6">
        <f>D125/C125*100-100</f>
        <v>-0.23102953597994258</v>
      </c>
      <c r="G125" s="30"/>
    </row>
    <row r="126" spans="1:7" ht="33.75" customHeight="1" x14ac:dyDescent="0.25">
      <c r="A126" s="20">
        <v>2</v>
      </c>
      <c r="B126" s="29" t="s">
        <v>245</v>
      </c>
      <c r="C126" s="25">
        <v>58827.343000000001</v>
      </c>
      <c r="D126" s="25">
        <v>58364.482600000003</v>
      </c>
      <c r="E126" s="21">
        <f>D126-C126</f>
        <v>-462.86039999999775</v>
      </c>
      <c r="F126" s="6">
        <v>0</v>
      </c>
      <c r="G126" s="30"/>
    </row>
    <row r="127" spans="1:7" ht="32.25" customHeight="1" x14ac:dyDescent="0.25">
      <c r="A127" s="20">
        <v>3</v>
      </c>
      <c r="B127" s="29" t="s">
        <v>285</v>
      </c>
      <c r="C127" s="25">
        <v>232.667</v>
      </c>
      <c r="D127" s="25">
        <v>232.4</v>
      </c>
      <c r="E127" s="21">
        <f>D127-C127</f>
        <v>-0.26699999999999591</v>
      </c>
      <c r="F127" s="6">
        <f>D127/C127*100-100</f>
        <v>-0.11475628258411064</v>
      </c>
      <c r="G127" s="30"/>
    </row>
    <row r="128" spans="1:7" ht="15.75" x14ac:dyDescent="0.25">
      <c r="A128" s="20">
        <v>4</v>
      </c>
      <c r="B128" s="29" t="s">
        <v>261</v>
      </c>
      <c r="C128" s="25">
        <v>14882.621160000001</v>
      </c>
      <c r="D128" s="25">
        <v>14882.621160000001</v>
      </c>
      <c r="E128" s="25">
        <f>D128-C128</f>
        <v>0</v>
      </c>
      <c r="F128" s="6">
        <f>D128/C128*100-100</f>
        <v>0</v>
      </c>
      <c r="G128" s="30"/>
    </row>
    <row r="129" spans="1:7" ht="32.25" customHeight="1" x14ac:dyDescent="0.25">
      <c r="A129" s="20">
        <v>5</v>
      </c>
      <c r="B129" s="29" t="s">
        <v>244</v>
      </c>
      <c r="C129" s="25">
        <v>793</v>
      </c>
      <c r="D129" s="25">
        <v>793</v>
      </c>
      <c r="E129" s="25">
        <f>D129-C129</f>
        <v>0</v>
      </c>
      <c r="F129" s="6">
        <f>D129/C129*100-100</f>
        <v>0</v>
      </c>
      <c r="G129" s="30"/>
    </row>
    <row r="130" spans="1:7" s="12" customFormat="1" ht="21" customHeight="1" x14ac:dyDescent="0.25">
      <c r="A130" s="19"/>
      <c r="B130" s="57" t="s">
        <v>17</v>
      </c>
      <c r="C130" s="26">
        <f>SUM(C125:C129)</f>
        <v>82075.831160000002</v>
      </c>
      <c r="D130" s="26">
        <f>SUM(D125:D129)</f>
        <v>81595.745729999995</v>
      </c>
      <c r="E130" s="26">
        <f>SUM(E125:E129)</f>
        <v>-480.08542999999753</v>
      </c>
      <c r="F130" s="7">
        <f>D130/C130*100-100</f>
        <v>-0.58492911154822025</v>
      </c>
      <c r="G130" s="30"/>
    </row>
    <row r="131" spans="1:7" s="12" customFormat="1" ht="21" customHeight="1" x14ac:dyDescent="0.25">
      <c r="A131" s="19">
        <v>16</v>
      </c>
      <c r="B131" s="51" t="s">
        <v>143</v>
      </c>
      <c r="C131" s="26"/>
      <c r="D131" s="26"/>
      <c r="E131" s="26"/>
      <c r="F131" s="1"/>
      <c r="G131" s="30"/>
    </row>
    <row r="132" spans="1:7" ht="33.75" customHeight="1" x14ac:dyDescent="0.25">
      <c r="A132" s="20">
        <v>1</v>
      </c>
      <c r="B132" s="29" t="s">
        <v>286</v>
      </c>
      <c r="C132" s="25">
        <v>98.96</v>
      </c>
      <c r="D132" s="25">
        <v>96.86</v>
      </c>
      <c r="E132" s="25">
        <f>D132-C132</f>
        <v>-2.0999999999999943</v>
      </c>
      <c r="F132" s="2">
        <f>D132/C132*100-100</f>
        <v>-2.1220695230395989</v>
      </c>
      <c r="G132" s="30"/>
    </row>
    <row r="133" spans="1:7" ht="17.25" customHeight="1" x14ac:dyDescent="0.25">
      <c r="A133" s="20">
        <v>2</v>
      </c>
      <c r="B133" s="29" t="s">
        <v>287</v>
      </c>
      <c r="C133" s="25">
        <v>11708.582</v>
      </c>
      <c r="D133" s="25">
        <v>11706.60866</v>
      </c>
      <c r="E133" s="25">
        <f>D133-C133</f>
        <v>-1.9733400000004622</v>
      </c>
      <c r="F133" s="2">
        <f>D133/C133*100-100</f>
        <v>-1.6853791518059325E-2</v>
      </c>
      <c r="G133" s="30"/>
    </row>
    <row r="134" spans="1:7" s="12" customFormat="1" ht="21" customHeight="1" x14ac:dyDescent="0.25">
      <c r="A134" s="19"/>
      <c r="B134" s="58" t="s">
        <v>17</v>
      </c>
      <c r="C134" s="26">
        <f>SUM(C132:C133)</f>
        <v>11807.541999999999</v>
      </c>
      <c r="D134" s="26">
        <f>SUM(D132:D133)</f>
        <v>11803.46866</v>
      </c>
      <c r="E134" s="26">
        <f>D134-C134</f>
        <v>-4.073339999999007</v>
      </c>
      <c r="F134" s="1">
        <f>D134/C134*100-100</f>
        <v>-3.4497781163935315E-2</v>
      </c>
    </row>
    <row r="135" spans="1:7" ht="24" customHeight="1" thickBot="1" x14ac:dyDescent="0.3">
      <c r="A135" s="15"/>
      <c r="B135" s="59" t="s">
        <v>30</v>
      </c>
      <c r="C135" s="27">
        <f>C134+C130+C123+C117+C114+C108+C104+C92+C84+C74+C59+C55+C46+C37+C22</f>
        <v>17564512.223339997</v>
      </c>
      <c r="D135" s="27">
        <f>D134+D130+D123+D117+D114+D108+D104+D92+D84+D74+D59+D55+D46+D37+D22</f>
        <v>16704655.520309003</v>
      </c>
      <c r="E135" s="27">
        <f>D135-C135</f>
        <v>-859856.70303099416</v>
      </c>
      <c r="F135" s="60">
        <f>D135/C135*100-100</f>
        <v>-4.8954203344651006</v>
      </c>
    </row>
    <row r="136" spans="1:7" ht="15.75" x14ac:dyDescent="0.25">
      <c r="A136" s="8"/>
      <c r="B136" s="9"/>
      <c r="C136" s="10"/>
      <c r="D136" s="10"/>
      <c r="E136" s="10"/>
      <c r="F136" s="11"/>
    </row>
  </sheetData>
  <mergeCells count="22">
    <mergeCell ref="B124:F124"/>
    <mergeCell ref="B118:F118"/>
    <mergeCell ref="B115:F115"/>
    <mergeCell ref="B8:F8"/>
    <mergeCell ref="B23:F23"/>
    <mergeCell ref="B38:F38"/>
    <mergeCell ref="B47:F47"/>
    <mergeCell ref="B56:F56"/>
    <mergeCell ref="B60:F60"/>
    <mergeCell ref="B75:F75"/>
    <mergeCell ref="B85:F85"/>
    <mergeCell ref="B93:F93"/>
    <mergeCell ref="B105:F105"/>
    <mergeCell ref="B109:F109"/>
    <mergeCell ref="E5:F5"/>
    <mergeCell ref="E3:F3"/>
    <mergeCell ref="A1:F2"/>
    <mergeCell ref="A4:A6"/>
    <mergeCell ref="B4:B6"/>
    <mergeCell ref="C5:C6"/>
    <mergeCell ref="D5:D6"/>
    <mergeCell ref="C4:F4"/>
  </mergeCells>
  <pageMargins left="0.31496062992125984" right="0.11811023622047245" top="0.39370078740157483" bottom="0" header="0.31496062992125984" footer="0.31496062992125984"/>
  <pageSetup paperSize="9" scale="60" fitToHeight="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6"/>
  <sheetViews>
    <sheetView zoomScaleNormal="100" zoomScaleSheetLayoutView="80" workbookViewId="0">
      <pane ySplit="5" topLeftCell="A6" activePane="bottomLeft" state="frozen"/>
      <selection pane="bottomLeft" activeCell="I185" sqref="I185"/>
    </sheetView>
  </sheetViews>
  <sheetFormatPr defaultRowHeight="15" x14ac:dyDescent="0.25"/>
  <cols>
    <col min="1" max="1" width="6.140625" style="3" customWidth="1"/>
    <col min="2" max="2" width="94.140625" style="3" customWidth="1"/>
    <col min="3" max="3" width="14.5703125" style="3" customWidth="1"/>
    <col min="4" max="4" width="15" style="3" customWidth="1"/>
    <col min="5" max="5" width="15.28515625" style="3" customWidth="1"/>
    <col min="6" max="6" width="15.5703125" style="3" hidden="1" customWidth="1"/>
    <col min="7" max="7" width="16" style="3" hidden="1" customWidth="1"/>
    <col min="8" max="8" width="14.140625" style="3" hidden="1" customWidth="1"/>
    <col min="9" max="16384" width="9.140625" style="3"/>
  </cols>
  <sheetData>
    <row r="1" spans="1:9" ht="32.25" customHeight="1" x14ac:dyDescent="0.25">
      <c r="A1" s="83" t="s">
        <v>348</v>
      </c>
      <c r="B1" s="84"/>
      <c r="C1" s="84"/>
      <c r="D1" s="84"/>
      <c r="E1" s="84"/>
      <c r="F1" s="84"/>
      <c r="G1" s="84"/>
    </row>
    <row r="2" spans="1:9" ht="18" customHeight="1" x14ac:dyDescent="0.3">
      <c r="C2" s="34"/>
      <c r="E2" s="88" t="s">
        <v>20</v>
      </c>
      <c r="F2" s="89"/>
      <c r="G2" s="89"/>
    </row>
    <row r="3" spans="1:9" ht="30" customHeight="1" x14ac:dyDescent="0.25">
      <c r="A3" s="86" t="s">
        <v>0</v>
      </c>
      <c r="B3" s="86" t="s">
        <v>43</v>
      </c>
      <c r="C3" s="82" t="s">
        <v>6</v>
      </c>
      <c r="D3" s="82" t="s">
        <v>31</v>
      </c>
      <c r="E3" s="82"/>
      <c r="F3" s="82" t="s">
        <v>3</v>
      </c>
      <c r="G3" s="82"/>
    </row>
    <row r="4" spans="1:9" ht="32.25" customHeight="1" x14ac:dyDescent="0.25">
      <c r="A4" s="87"/>
      <c r="B4" s="87"/>
      <c r="C4" s="85"/>
      <c r="D4" s="71" t="s">
        <v>1</v>
      </c>
      <c r="E4" s="71" t="s">
        <v>2</v>
      </c>
      <c r="F4" s="71" t="s">
        <v>4</v>
      </c>
      <c r="G4" s="71" t="s">
        <v>5</v>
      </c>
    </row>
    <row r="5" spans="1:9" ht="16.5" customHeight="1" x14ac:dyDescent="0.25">
      <c r="A5" s="35">
        <v>1</v>
      </c>
      <c r="B5" s="35">
        <v>2</v>
      </c>
      <c r="C5" s="35">
        <v>3</v>
      </c>
      <c r="D5" s="35">
        <v>4</v>
      </c>
      <c r="E5" s="35">
        <v>5</v>
      </c>
      <c r="F5" s="35" t="s">
        <v>189</v>
      </c>
      <c r="G5" s="35" t="s">
        <v>188</v>
      </c>
    </row>
    <row r="6" spans="1:9" ht="40.5" customHeight="1" x14ac:dyDescent="0.25">
      <c r="A6" s="53">
        <v>1</v>
      </c>
      <c r="B6" s="90" t="s">
        <v>54</v>
      </c>
      <c r="C6" s="91"/>
      <c r="D6" s="91"/>
      <c r="E6" s="91"/>
      <c r="F6" s="91"/>
      <c r="G6" s="91"/>
    </row>
    <row r="7" spans="1:9" ht="32.25" customHeight="1" x14ac:dyDescent="0.25">
      <c r="A7" s="35">
        <v>1</v>
      </c>
      <c r="B7" s="28" t="s">
        <v>59</v>
      </c>
      <c r="C7" s="35" t="s">
        <v>13</v>
      </c>
      <c r="D7" s="43">
        <v>2.7</v>
      </c>
      <c r="E7" s="43">
        <v>2.7</v>
      </c>
      <c r="F7" s="43">
        <f t="shared" ref="F7:F24" si="0">E7-D7</f>
        <v>0</v>
      </c>
      <c r="G7" s="31">
        <f t="shared" ref="G7:G35" si="1">E7/D7*100-100</f>
        <v>0</v>
      </c>
      <c r="H7" s="78">
        <f>E7/D7*100</f>
        <v>100</v>
      </c>
      <c r="I7" s="80">
        <f>G7+100</f>
        <v>100</v>
      </c>
    </row>
    <row r="8" spans="1:9" ht="21" customHeight="1" x14ac:dyDescent="0.25">
      <c r="A8" s="35">
        <v>2</v>
      </c>
      <c r="B8" s="28" t="s">
        <v>15</v>
      </c>
      <c r="C8" s="35" t="s">
        <v>24</v>
      </c>
      <c r="D8" s="31">
        <v>28</v>
      </c>
      <c r="E8" s="31">
        <v>34</v>
      </c>
      <c r="F8" s="31">
        <f t="shared" si="0"/>
        <v>6</v>
      </c>
      <c r="G8" s="31">
        <f t="shared" si="1"/>
        <v>21.428571428571416</v>
      </c>
      <c r="H8" s="78">
        <f t="shared" ref="H8:H35" si="2">E8/D8*100</f>
        <v>121.42857142857142</v>
      </c>
      <c r="I8" s="80">
        <f t="shared" ref="I8:I71" si="3">G8+100</f>
        <v>121.42857142857142</v>
      </c>
    </row>
    <row r="9" spans="1:9" ht="19.5" customHeight="1" x14ac:dyDescent="0.25">
      <c r="A9" s="35">
        <v>3</v>
      </c>
      <c r="B9" s="28" t="s">
        <v>21</v>
      </c>
      <c r="C9" s="35" t="s">
        <v>56</v>
      </c>
      <c r="D9" s="32">
        <v>1977.73</v>
      </c>
      <c r="E9" s="32">
        <v>1977.73</v>
      </c>
      <c r="F9" s="32">
        <f>E9-D9</f>
        <v>0</v>
      </c>
      <c r="G9" s="31">
        <f t="shared" si="1"/>
        <v>0</v>
      </c>
      <c r="H9" s="78">
        <f t="shared" si="2"/>
        <v>100</v>
      </c>
      <c r="I9" s="80">
        <f t="shared" si="3"/>
        <v>100</v>
      </c>
    </row>
    <row r="10" spans="1:9" ht="18.75" customHeight="1" x14ac:dyDescent="0.25">
      <c r="A10" s="35">
        <v>4</v>
      </c>
      <c r="B10" s="28" t="s">
        <v>191</v>
      </c>
      <c r="C10" s="36" t="s">
        <v>56</v>
      </c>
      <c r="D10" s="32">
        <v>1151.6500000000001</v>
      </c>
      <c r="E10" s="32">
        <v>1151.6500000000001</v>
      </c>
      <c r="F10" s="32">
        <f t="shared" si="0"/>
        <v>0</v>
      </c>
      <c r="G10" s="31">
        <f t="shared" si="1"/>
        <v>0</v>
      </c>
      <c r="H10" s="78">
        <f t="shared" si="2"/>
        <v>100</v>
      </c>
      <c r="I10" s="80">
        <f t="shared" si="3"/>
        <v>100</v>
      </c>
    </row>
    <row r="11" spans="1:9" ht="18.75" customHeight="1" x14ac:dyDescent="0.25">
      <c r="A11" s="35">
        <v>5</v>
      </c>
      <c r="B11" s="28" t="s">
        <v>248</v>
      </c>
      <c r="C11" s="36" t="s">
        <v>56</v>
      </c>
      <c r="D11" s="31">
        <v>13150</v>
      </c>
      <c r="E11" s="31">
        <v>13150</v>
      </c>
      <c r="F11" s="31">
        <f t="shared" si="0"/>
        <v>0</v>
      </c>
      <c r="G11" s="31">
        <f t="shared" si="1"/>
        <v>0</v>
      </c>
      <c r="H11" s="78"/>
      <c r="I11" s="80">
        <f t="shared" si="3"/>
        <v>100</v>
      </c>
    </row>
    <row r="12" spans="1:9" ht="18.75" customHeight="1" x14ac:dyDescent="0.25">
      <c r="A12" s="35">
        <v>6</v>
      </c>
      <c r="B12" s="28" t="s">
        <v>288</v>
      </c>
      <c r="C12" s="36" t="s">
        <v>24</v>
      </c>
      <c r="D12" s="31">
        <v>1</v>
      </c>
      <c r="E12" s="31">
        <v>1</v>
      </c>
      <c r="F12" s="31">
        <f t="shared" si="0"/>
        <v>0</v>
      </c>
      <c r="G12" s="31">
        <f t="shared" si="1"/>
        <v>0</v>
      </c>
      <c r="H12" s="78"/>
      <c r="I12" s="80">
        <f t="shared" si="3"/>
        <v>100</v>
      </c>
    </row>
    <row r="13" spans="1:9" ht="18.75" customHeight="1" x14ac:dyDescent="0.25">
      <c r="A13" s="35">
        <v>7</v>
      </c>
      <c r="B13" s="28" t="s">
        <v>331</v>
      </c>
      <c r="C13" s="36" t="s">
        <v>24</v>
      </c>
      <c r="D13" s="31">
        <v>1</v>
      </c>
      <c r="E13" s="31">
        <v>1</v>
      </c>
      <c r="F13" s="31">
        <f t="shared" si="0"/>
        <v>0</v>
      </c>
      <c r="G13" s="31">
        <f t="shared" si="1"/>
        <v>0</v>
      </c>
      <c r="H13" s="78"/>
      <c r="I13" s="80">
        <f t="shared" si="3"/>
        <v>100</v>
      </c>
    </row>
    <row r="14" spans="1:9" ht="15.75" x14ac:dyDescent="0.25">
      <c r="A14" s="35">
        <v>8</v>
      </c>
      <c r="B14" s="28" t="s">
        <v>27</v>
      </c>
      <c r="C14" s="36" t="s">
        <v>24</v>
      </c>
      <c r="D14" s="31">
        <v>380</v>
      </c>
      <c r="E14" s="31">
        <v>173</v>
      </c>
      <c r="F14" s="31">
        <f t="shared" si="0"/>
        <v>-207</v>
      </c>
      <c r="G14" s="31">
        <f t="shared" si="1"/>
        <v>-54.473684210526315</v>
      </c>
      <c r="H14" s="78">
        <f t="shared" si="2"/>
        <v>45.526315789473685</v>
      </c>
      <c r="I14" s="80">
        <f t="shared" si="3"/>
        <v>45.526315789473685</v>
      </c>
    </row>
    <row r="15" spans="1:9" ht="15.75" x14ac:dyDescent="0.25">
      <c r="A15" s="35">
        <v>9</v>
      </c>
      <c r="B15" s="28" t="s">
        <v>16</v>
      </c>
      <c r="C15" s="36" t="s">
        <v>53</v>
      </c>
      <c r="D15" s="21">
        <v>7562.3040000000001</v>
      </c>
      <c r="E15" s="21">
        <v>7562.3040000000001</v>
      </c>
      <c r="F15" s="21">
        <f>E15-D15</f>
        <v>0</v>
      </c>
      <c r="G15" s="31">
        <f t="shared" si="1"/>
        <v>0</v>
      </c>
      <c r="H15" s="78">
        <f t="shared" si="2"/>
        <v>100</v>
      </c>
      <c r="I15" s="80">
        <f t="shared" si="3"/>
        <v>100</v>
      </c>
    </row>
    <row r="16" spans="1:9" ht="15.75" x14ac:dyDescent="0.25">
      <c r="A16" s="35">
        <v>10</v>
      </c>
      <c r="B16" s="28" t="s">
        <v>58</v>
      </c>
      <c r="C16" s="36" t="s">
        <v>56</v>
      </c>
      <c r="D16" s="31">
        <v>4436</v>
      </c>
      <c r="E16" s="31">
        <v>4436</v>
      </c>
      <c r="F16" s="31">
        <f t="shared" si="0"/>
        <v>0</v>
      </c>
      <c r="G16" s="31">
        <f t="shared" si="1"/>
        <v>0</v>
      </c>
      <c r="H16" s="78">
        <f t="shared" si="2"/>
        <v>100</v>
      </c>
      <c r="I16" s="80">
        <f t="shared" si="3"/>
        <v>100</v>
      </c>
    </row>
    <row r="17" spans="1:9" ht="15.75" x14ac:dyDescent="0.25">
      <c r="A17" s="35">
        <v>11</v>
      </c>
      <c r="B17" s="28" t="s">
        <v>25</v>
      </c>
      <c r="C17" s="36" t="s">
        <v>24</v>
      </c>
      <c r="D17" s="75" t="s">
        <v>322</v>
      </c>
      <c r="E17" s="75" t="s">
        <v>322</v>
      </c>
      <c r="F17" s="38" t="s">
        <v>328</v>
      </c>
      <c r="G17" s="38" t="s">
        <v>329</v>
      </c>
      <c r="H17" s="78">
        <v>100</v>
      </c>
      <c r="I17" s="80"/>
    </row>
    <row r="18" spans="1:9" ht="15.75" x14ac:dyDescent="0.25">
      <c r="A18" s="35">
        <v>12</v>
      </c>
      <c r="B18" s="28" t="s">
        <v>57</v>
      </c>
      <c r="C18" s="36" t="s">
        <v>18</v>
      </c>
      <c r="D18" s="43">
        <v>5.3</v>
      </c>
      <c r="E18" s="43">
        <v>5.3</v>
      </c>
      <c r="F18" s="43">
        <f t="shared" si="0"/>
        <v>0</v>
      </c>
      <c r="G18" s="31">
        <f t="shared" si="1"/>
        <v>0</v>
      </c>
      <c r="H18" s="78">
        <f t="shared" si="2"/>
        <v>100</v>
      </c>
      <c r="I18" s="80">
        <f t="shared" si="3"/>
        <v>100</v>
      </c>
    </row>
    <row r="19" spans="1:9" ht="47.25" x14ac:dyDescent="0.25">
      <c r="A19" s="35">
        <v>13</v>
      </c>
      <c r="B19" s="28" t="s">
        <v>249</v>
      </c>
      <c r="C19" s="36" t="s">
        <v>53</v>
      </c>
      <c r="D19" s="31">
        <v>11</v>
      </c>
      <c r="E19" s="31">
        <v>11</v>
      </c>
      <c r="F19" s="31">
        <f t="shared" si="0"/>
        <v>0</v>
      </c>
      <c r="G19" s="31">
        <f t="shared" si="1"/>
        <v>0</v>
      </c>
      <c r="H19" s="78"/>
      <c r="I19" s="80">
        <f t="shared" si="3"/>
        <v>100</v>
      </c>
    </row>
    <row r="20" spans="1:9" ht="47.25" x14ac:dyDescent="0.25">
      <c r="A20" s="35">
        <v>14</v>
      </c>
      <c r="B20" s="28" t="s">
        <v>164</v>
      </c>
      <c r="C20" s="36" t="s">
        <v>13</v>
      </c>
      <c r="D20" s="31">
        <v>95</v>
      </c>
      <c r="E20" s="31">
        <v>95</v>
      </c>
      <c r="F20" s="31">
        <f t="shared" si="0"/>
        <v>0</v>
      </c>
      <c r="G20" s="31">
        <f t="shared" si="1"/>
        <v>0</v>
      </c>
      <c r="H20" s="78">
        <f t="shared" si="2"/>
        <v>100</v>
      </c>
      <c r="I20" s="80">
        <f t="shared" si="3"/>
        <v>100</v>
      </c>
    </row>
    <row r="21" spans="1:9" ht="48" customHeight="1" x14ac:dyDescent="0.25">
      <c r="A21" s="35">
        <v>15</v>
      </c>
      <c r="B21" s="28" t="s">
        <v>172</v>
      </c>
      <c r="C21" s="36" t="s">
        <v>13</v>
      </c>
      <c r="D21" s="31">
        <v>100</v>
      </c>
      <c r="E21" s="31">
        <v>100</v>
      </c>
      <c r="F21" s="31">
        <f t="shared" si="0"/>
        <v>0</v>
      </c>
      <c r="G21" s="31">
        <f t="shared" si="1"/>
        <v>0</v>
      </c>
      <c r="H21" s="78">
        <f t="shared" si="2"/>
        <v>100</v>
      </c>
      <c r="I21" s="80">
        <f t="shared" si="3"/>
        <v>100</v>
      </c>
    </row>
    <row r="22" spans="1:9" ht="49.5" customHeight="1" x14ac:dyDescent="0.25">
      <c r="A22" s="35">
        <v>16</v>
      </c>
      <c r="B22" s="28" t="s">
        <v>173</v>
      </c>
      <c r="C22" s="36" t="s">
        <v>13</v>
      </c>
      <c r="D22" s="31">
        <v>100</v>
      </c>
      <c r="E22" s="31">
        <v>100</v>
      </c>
      <c r="F22" s="31">
        <f t="shared" si="0"/>
        <v>0</v>
      </c>
      <c r="G22" s="31">
        <f t="shared" si="1"/>
        <v>0</v>
      </c>
      <c r="H22" s="78">
        <f t="shared" si="2"/>
        <v>100</v>
      </c>
      <c r="I22" s="80">
        <f t="shared" si="3"/>
        <v>100</v>
      </c>
    </row>
    <row r="23" spans="1:9" ht="34.5" customHeight="1" x14ac:dyDescent="0.25">
      <c r="A23" s="35">
        <v>17</v>
      </c>
      <c r="B23" s="28" t="s">
        <v>174</v>
      </c>
      <c r="C23" s="36" t="s">
        <v>13</v>
      </c>
      <c r="D23" s="31">
        <v>100</v>
      </c>
      <c r="E23" s="31">
        <v>100</v>
      </c>
      <c r="F23" s="31">
        <f t="shared" si="0"/>
        <v>0</v>
      </c>
      <c r="G23" s="31">
        <f t="shared" si="1"/>
        <v>0</v>
      </c>
      <c r="H23" s="78">
        <f t="shared" si="2"/>
        <v>100</v>
      </c>
      <c r="I23" s="80">
        <f t="shared" si="3"/>
        <v>100</v>
      </c>
    </row>
    <row r="24" spans="1:9" ht="82.5" customHeight="1" x14ac:dyDescent="0.25">
      <c r="A24" s="35">
        <v>18</v>
      </c>
      <c r="B24" s="28" t="s">
        <v>192</v>
      </c>
      <c r="C24" s="36" t="s">
        <v>13</v>
      </c>
      <c r="D24" s="31">
        <v>100</v>
      </c>
      <c r="E24" s="31">
        <v>100</v>
      </c>
      <c r="F24" s="31">
        <f t="shared" si="0"/>
        <v>0</v>
      </c>
      <c r="G24" s="31">
        <f t="shared" si="1"/>
        <v>0</v>
      </c>
      <c r="H24" s="78">
        <f t="shared" si="2"/>
        <v>100</v>
      </c>
      <c r="I24" s="80">
        <f t="shared" si="3"/>
        <v>100</v>
      </c>
    </row>
    <row r="25" spans="1:9" ht="47.25" customHeight="1" x14ac:dyDescent="0.25">
      <c r="A25" s="35">
        <v>19</v>
      </c>
      <c r="B25" s="28" t="s">
        <v>175</v>
      </c>
      <c r="C25" s="36" t="s">
        <v>13</v>
      </c>
      <c r="D25" s="31">
        <v>100</v>
      </c>
      <c r="E25" s="31">
        <v>100</v>
      </c>
      <c r="F25" s="31">
        <f>E25-D25</f>
        <v>0</v>
      </c>
      <c r="G25" s="31">
        <f t="shared" si="1"/>
        <v>0</v>
      </c>
      <c r="H25" s="78">
        <f t="shared" si="2"/>
        <v>100</v>
      </c>
      <c r="I25" s="80">
        <f t="shared" si="3"/>
        <v>100</v>
      </c>
    </row>
    <row r="26" spans="1:9" ht="16.5" customHeight="1" x14ac:dyDescent="0.25">
      <c r="A26" s="35">
        <v>20</v>
      </c>
      <c r="B26" s="28" t="s">
        <v>333</v>
      </c>
      <c r="C26" s="36" t="s">
        <v>332</v>
      </c>
      <c r="D26" s="31">
        <v>64</v>
      </c>
      <c r="E26" s="31">
        <v>0</v>
      </c>
      <c r="F26" s="31">
        <f>E26-D26</f>
        <v>-64</v>
      </c>
      <c r="G26" s="31">
        <f t="shared" si="1"/>
        <v>-100</v>
      </c>
      <c r="H26" s="78">
        <f t="shared" si="2"/>
        <v>0</v>
      </c>
      <c r="I26" s="80">
        <f t="shared" si="3"/>
        <v>0</v>
      </c>
    </row>
    <row r="27" spans="1:9" ht="31.5" x14ac:dyDescent="0.25">
      <c r="A27" s="35">
        <v>21</v>
      </c>
      <c r="B27" s="28" t="s">
        <v>334</v>
      </c>
      <c r="C27" s="36" t="s">
        <v>11</v>
      </c>
      <c r="D27" s="31" t="s">
        <v>12</v>
      </c>
      <c r="E27" s="31" t="s">
        <v>12</v>
      </c>
      <c r="F27" s="31"/>
      <c r="G27" s="31"/>
      <c r="H27" s="78"/>
      <c r="I27" s="80">
        <f t="shared" si="3"/>
        <v>100</v>
      </c>
    </row>
    <row r="28" spans="1:9" ht="34.5" customHeight="1" x14ac:dyDescent="0.25">
      <c r="A28" s="35">
        <v>22</v>
      </c>
      <c r="B28" s="28" t="s">
        <v>289</v>
      </c>
      <c r="C28" s="36" t="s">
        <v>24</v>
      </c>
      <c r="D28" s="31">
        <v>173</v>
      </c>
      <c r="E28" s="31">
        <v>173</v>
      </c>
      <c r="F28" s="31">
        <f>E28-D28</f>
        <v>0</v>
      </c>
      <c r="G28" s="31">
        <f t="shared" si="1"/>
        <v>0</v>
      </c>
      <c r="H28" s="78">
        <f t="shared" si="2"/>
        <v>100</v>
      </c>
      <c r="I28" s="80">
        <f t="shared" si="3"/>
        <v>100</v>
      </c>
    </row>
    <row r="29" spans="1:9" ht="15.75" x14ac:dyDescent="0.25">
      <c r="A29" s="35">
        <v>23</v>
      </c>
      <c r="B29" s="28" t="s">
        <v>316</v>
      </c>
      <c r="C29" s="36" t="s">
        <v>24</v>
      </c>
      <c r="D29" s="31">
        <v>279</v>
      </c>
      <c r="E29" s="31">
        <v>377</v>
      </c>
      <c r="F29" s="31">
        <f>E29-D29</f>
        <v>98</v>
      </c>
      <c r="G29" s="31">
        <f t="shared" si="1"/>
        <v>35.125448028673844</v>
      </c>
      <c r="H29" s="68">
        <f t="shared" si="2"/>
        <v>135.12544802867384</v>
      </c>
      <c r="I29" s="80">
        <f t="shared" si="3"/>
        <v>135.12544802867384</v>
      </c>
    </row>
    <row r="30" spans="1:9" ht="34.5" customHeight="1" x14ac:dyDescent="0.25">
      <c r="A30" s="35">
        <v>24</v>
      </c>
      <c r="B30" s="28" t="s">
        <v>335</v>
      </c>
      <c r="C30" s="36" t="s">
        <v>13</v>
      </c>
      <c r="D30" s="31">
        <v>100</v>
      </c>
      <c r="E30" s="31">
        <v>100</v>
      </c>
      <c r="F30" s="31">
        <f>E30-D30</f>
        <v>0</v>
      </c>
      <c r="G30" s="31">
        <f t="shared" si="1"/>
        <v>0</v>
      </c>
      <c r="H30" s="68">
        <f t="shared" si="2"/>
        <v>100</v>
      </c>
      <c r="I30" s="80">
        <f t="shared" si="3"/>
        <v>100</v>
      </c>
    </row>
    <row r="31" spans="1:9" ht="15.75" x14ac:dyDescent="0.25">
      <c r="A31" s="35">
        <v>25</v>
      </c>
      <c r="B31" s="28" t="s">
        <v>336</v>
      </c>
      <c r="C31" s="36" t="s">
        <v>24</v>
      </c>
      <c r="D31" s="31">
        <v>3</v>
      </c>
      <c r="E31" s="31">
        <v>8</v>
      </c>
      <c r="F31" s="31">
        <f>E31-D31</f>
        <v>5</v>
      </c>
      <c r="G31" s="31">
        <f t="shared" si="1"/>
        <v>166.66666666666663</v>
      </c>
      <c r="H31" s="68">
        <f t="shared" si="2"/>
        <v>266.66666666666663</v>
      </c>
      <c r="I31" s="80">
        <f t="shared" si="3"/>
        <v>266.66666666666663</v>
      </c>
    </row>
    <row r="32" spans="1:9" ht="34.5" customHeight="1" x14ac:dyDescent="0.25">
      <c r="A32" s="35">
        <v>26</v>
      </c>
      <c r="B32" s="28" t="s">
        <v>337</v>
      </c>
      <c r="C32" s="36" t="s">
        <v>338</v>
      </c>
      <c r="D32" s="32">
        <v>45</v>
      </c>
      <c r="E32" s="32">
        <v>65.47</v>
      </c>
      <c r="F32" s="31">
        <f t="shared" ref="F32:F34" si="4">E32-D32</f>
        <v>20.47</v>
      </c>
      <c r="G32" s="31">
        <f t="shared" si="1"/>
        <v>45.48888888888888</v>
      </c>
      <c r="H32" s="68"/>
      <c r="I32" s="80">
        <f t="shared" si="3"/>
        <v>145.48888888888888</v>
      </c>
    </row>
    <row r="33" spans="1:9" ht="34.5" customHeight="1" x14ac:dyDescent="0.25">
      <c r="A33" s="35">
        <v>27</v>
      </c>
      <c r="B33" s="28" t="s">
        <v>339</v>
      </c>
      <c r="C33" s="36" t="s">
        <v>24</v>
      </c>
      <c r="D33" s="31">
        <v>240</v>
      </c>
      <c r="E33" s="31">
        <v>240</v>
      </c>
      <c r="F33" s="31">
        <f t="shared" si="4"/>
        <v>0</v>
      </c>
      <c r="G33" s="31">
        <f t="shared" si="1"/>
        <v>0</v>
      </c>
      <c r="H33" s="68"/>
      <c r="I33" s="80">
        <f t="shared" si="3"/>
        <v>100</v>
      </c>
    </row>
    <row r="34" spans="1:9" ht="15.75" x14ac:dyDescent="0.25">
      <c r="A34" s="35">
        <v>28</v>
      </c>
      <c r="B34" s="28" t="s">
        <v>340</v>
      </c>
      <c r="C34" s="36" t="s">
        <v>24</v>
      </c>
      <c r="D34" s="31">
        <v>165</v>
      </c>
      <c r="E34" s="31">
        <v>165</v>
      </c>
      <c r="F34" s="31">
        <f t="shared" si="4"/>
        <v>0</v>
      </c>
      <c r="G34" s="31">
        <f t="shared" si="1"/>
        <v>0</v>
      </c>
      <c r="H34" s="68"/>
      <c r="I34" s="80">
        <f t="shared" si="3"/>
        <v>100</v>
      </c>
    </row>
    <row r="35" spans="1:9" ht="18.75" customHeight="1" x14ac:dyDescent="0.25">
      <c r="A35" s="35">
        <v>29</v>
      </c>
      <c r="B35" s="28" t="s">
        <v>341</v>
      </c>
      <c r="C35" s="36" t="s">
        <v>18</v>
      </c>
      <c r="D35" s="43">
        <v>2.2000000000000002</v>
      </c>
      <c r="E35" s="43">
        <v>0</v>
      </c>
      <c r="F35" s="43">
        <f>E35-D35</f>
        <v>-2.2000000000000002</v>
      </c>
      <c r="G35" s="31">
        <f t="shared" si="1"/>
        <v>-100</v>
      </c>
      <c r="H35" s="68">
        <f t="shared" si="2"/>
        <v>0</v>
      </c>
      <c r="I35" s="80">
        <f t="shared" si="3"/>
        <v>0</v>
      </c>
    </row>
    <row r="36" spans="1:9" ht="25.5" customHeight="1" x14ac:dyDescent="0.25">
      <c r="A36" s="53">
        <v>2</v>
      </c>
      <c r="B36" s="92" t="s">
        <v>60</v>
      </c>
      <c r="C36" s="93"/>
      <c r="D36" s="93"/>
      <c r="E36" s="93"/>
      <c r="F36" s="93"/>
      <c r="G36" s="93"/>
      <c r="I36" s="80"/>
    </row>
    <row r="37" spans="1:9" ht="18.75" customHeight="1" x14ac:dyDescent="0.25">
      <c r="A37" s="35">
        <v>1</v>
      </c>
      <c r="B37" s="28" t="s">
        <v>167</v>
      </c>
      <c r="C37" s="36" t="s">
        <v>165</v>
      </c>
      <c r="D37" s="44">
        <v>47.8</v>
      </c>
      <c r="E37" s="44">
        <v>97.545199999999994</v>
      </c>
      <c r="F37" s="44">
        <f>E37-D37</f>
        <v>49.745199999999997</v>
      </c>
      <c r="G37" s="43">
        <f>E37/D37*100-100</f>
        <v>104.06945606694561</v>
      </c>
      <c r="H37" s="79">
        <f>E37/D37*100</f>
        <v>204.06945606694561</v>
      </c>
      <c r="I37" s="80">
        <f t="shared" si="3"/>
        <v>204.06945606694561</v>
      </c>
    </row>
    <row r="38" spans="1:9" ht="31.5" customHeight="1" x14ac:dyDescent="0.25">
      <c r="A38" s="38" t="s">
        <v>61</v>
      </c>
      <c r="B38" s="28" t="s">
        <v>66</v>
      </c>
      <c r="C38" s="36" t="s">
        <v>13</v>
      </c>
      <c r="D38" s="31">
        <v>100</v>
      </c>
      <c r="E38" s="31">
        <v>100</v>
      </c>
      <c r="F38" s="31">
        <f t="shared" ref="F38:F54" si="5">E38-D38</f>
        <v>0</v>
      </c>
      <c r="G38" s="31">
        <f t="shared" ref="G38:G43" si="6">E38/D38*100-100</f>
        <v>0</v>
      </c>
      <c r="H38" s="79">
        <f t="shared" ref="H38:H52" si="7">E38/D38*100</f>
        <v>100</v>
      </c>
      <c r="I38" s="80">
        <f t="shared" si="3"/>
        <v>100</v>
      </c>
    </row>
    <row r="39" spans="1:9" ht="35.25" customHeight="1" x14ac:dyDescent="0.25">
      <c r="A39" s="35">
        <v>3</v>
      </c>
      <c r="B39" s="28" t="s">
        <v>67</v>
      </c>
      <c r="C39" s="36" t="s">
        <v>13</v>
      </c>
      <c r="D39" s="31">
        <v>100</v>
      </c>
      <c r="E39" s="31">
        <v>100</v>
      </c>
      <c r="F39" s="31">
        <f t="shared" si="5"/>
        <v>0</v>
      </c>
      <c r="G39" s="31">
        <f t="shared" si="6"/>
        <v>0</v>
      </c>
      <c r="H39" s="79">
        <f t="shared" si="7"/>
        <v>100</v>
      </c>
      <c r="I39" s="80">
        <f t="shared" si="3"/>
        <v>100</v>
      </c>
    </row>
    <row r="40" spans="1:9" ht="32.25" customHeight="1" x14ac:dyDescent="0.25">
      <c r="A40" s="35">
        <v>4</v>
      </c>
      <c r="B40" s="28" t="s">
        <v>180</v>
      </c>
      <c r="C40" s="36" t="s">
        <v>179</v>
      </c>
      <c r="D40" s="31">
        <v>1</v>
      </c>
      <c r="E40" s="31">
        <v>1</v>
      </c>
      <c r="F40" s="31">
        <f t="shared" si="5"/>
        <v>0</v>
      </c>
      <c r="G40" s="31">
        <f t="shared" si="6"/>
        <v>0</v>
      </c>
      <c r="H40" s="79">
        <f t="shared" si="7"/>
        <v>100</v>
      </c>
      <c r="I40" s="80">
        <f t="shared" si="3"/>
        <v>100</v>
      </c>
    </row>
    <row r="41" spans="1:9" ht="15.75" x14ac:dyDescent="0.25">
      <c r="A41" s="38" t="s">
        <v>354</v>
      </c>
      <c r="B41" s="28" t="s">
        <v>342</v>
      </c>
      <c r="C41" s="36" t="s">
        <v>22</v>
      </c>
      <c r="D41" s="31">
        <v>22</v>
      </c>
      <c r="E41" s="31">
        <v>12</v>
      </c>
      <c r="F41" s="31">
        <f t="shared" si="5"/>
        <v>-10</v>
      </c>
      <c r="G41" s="31">
        <f t="shared" si="6"/>
        <v>-45.45454545454546</v>
      </c>
      <c r="H41" s="79">
        <f t="shared" si="7"/>
        <v>54.54545454545454</v>
      </c>
      <c r="I41" s="80">
        <f t="shared" si="3"/>
        <v>54.54545454545454</v>
      </c>
    </row>
    <row r="42" spans="1:9" ht="15.75" x14ac:dyDescent="0.25">
      <c r="A42" s="38" t="s">
        <v>355</v>
      </c>
      <c r="B42" s="28" t="s">
        <v>343</v>
      </c>
      <c r="C42" s="36" t="s">
        <v>165</v>
      </c>
      <c r="D42" s="21">
        <v>1.073</v>
      </c>
      <c r="E42" s="21">
        <v>0.21199999999999999</v>
      </c>
      <c r="F42" s="21">
        <f t="shared" si="5"/>
        <v>-0.86099999999999999</v>
      </c>
      <c r="G42" s="31">
        <f t="shared" si="6"/>
        <v>-80.242311276794027</v>
      </c>
      <c r="H42" s="79">
        <f t="shared" si="7"/>
        <v>19.757688723205966</v>
      </c>
      <c r="I42" s="80">
        <f t="shared" si="3"/>
        <v>19.757688723205973</v>
      </c>
    </row>
    <row r="43" spans="1:9" ht="49.5" customHeight="1" x14ac:dyDescent="0.25">
      <c r="A43" s="38" t="s">
        <v>178</v>
      </c>
      <c r="B43" s="28" t="s">
        <v>190</v>
      </c>
      <c r="C43" s="36" t="s">
        <v>22</v>
      </c>
      <c r="D43" s="31">
        <v>5</v>
      </c>
      <c r="E43" s="31">
        <v>5</v>
      </c>
      <c r="F43" s="31">
        <f t="shared" si="5"/>
        <v>0</v>
      </c>
      <c r="G43" s="31">
        <f t="shared" si="6"/>
        <v>0</v>
      </c>
      <c r="H43" s="79">
        <f t="shared" si="7"/>
        <v>100</v>
      </c>
      <c r="I43" s="80">
        <f t="shared" si="3"/>
        <v>100</v>
      </c>
    </row>
    <row r="44" spans="1:9" ht="48" customHeight="1" x14ac:dyDescent="0.25">
      <c r="A44" s="35">
        <v>7</v>
      </c>
      <c r="B44" s="28" t="s">
        <v>68</v>
      </c>
      <c r="C44" s="36" t="s">
        <v>13</v>
      </c>
      <c r="D44" s="43">
        <v>0.5</v>
      </c>
      <c r="E44" s="43">
        <v>1.5</v>
      </c>
      <c r="F44" s="43">
        <f t="shared" si="5"/>
        <v>1</v>
      </c>
      <c r="G44" s="31">
        <f>E44/D44*100-100</f>
        <v>200</v>
      </c>
      <c r="H44" s="79">
        <f t="shared" si="7"/>
        <v>300</v>
      </c>
      <c r="I44" s="80">
        <f t="shared" si="3"/>
        <v>300</v>
      </c>
    </row>
    <row r="45" spans="1:9" ht="33.75" customHeight="1" x14ac:dyDescent="0.25">
      <c r="A45" s="35">
        <v>8</v>
      </c>
      <c r="B45" s="28" t="s">
        <v>142</v>
      </c>
      <c r="C45" s="36" t="s">
        <v>55</v>
      </c>
      <c r="D45" s="32">
        <v>16.600000000000001</v>
      </c>
      <c r="E45" s="32">
        <v>65.069999999999993</v>
      </c>
      <c r="F45" s="32">
        <f t="shared" si="5"/>
        <v>48.469999999999992</v>
      </c>
      <c r="G45" s="43">
        <f t="shared" ref="G45:G46" si="8">E45/D45*100-100</f>
        <v>291.98795180722885</v>
      </c>
      <c r="H45" s="79">
        <f t="shared" si="7"/>
        <v>391.98795180722885</v>
      </c>
      <c r="I45" s="80">
        <f t="shared" si="3"/>
        <v>391.98795180722885</v>
      </c>
    </row>
    <row r="46" spans="1:9" ht="33" customHeight="1" x14ac:dyDescent="0.25">
      <c r="A46" s="38" t="s">
        <v>177</v>
      </c>
      <c r="B46" s="28" t="s">
        <v>140</v>
      </c>
      <c r="C46" s="36" t="s">
        <v>13</v>
      </c>
      <c r="D46" s="31">
        <v>86</v>
      </c>
      <c r="E46" s="31">
        <v>100</v>
      </c>
      <c r="F46" s="31">
        <f t="shared" si="5"/>
        <v>14</v>
      </c>
      <c r="G46" s="31">
        <f t="shared" si="8"/>
        <v>16.279069767441868</v>
      </c>
      <c r="H46" s="79">
        <f t="shared" si="7"/>
        <v>116.27906976744187</v>
      </c>
      <c r="I46" s="80">
        <f t="shared" si="3"/>
        <v>116.27906976744187</v>
      </c>
    </row>
    <row r="47" spans="1:9" ht="18.75" customHeight="1" x14ac:dyDescent="0.25">
      <c r="A47" s="35">
        <v>10</v>
      </c>
      <c r="B47" s="28" t="s">
        <v>153</v>
      </c>
      <c r="C47" s="36" t="s">
        <v>154</v>
      </c>
      <c r="D47" s="31">
        <v>25</v>
      </c>
      <c r="E47" s="31">
        <v>23</v>
      </c>
      <c r="F47" s="31">
        <f t="shared" si="5"/>
        <v>-2</v>
      </c>
      <c r="G47" s="31">
        <f>E47/D47*100-100</f>
        <v>-8</v>
      </c>
      <c r="H47" s="79">
        <f t="shared" si="7"/>
        <v>92</v>
      </c>
      <c r="I47" s="80">
        <f t="shared" si="3"/>
        <v>92</v>
      </c>
    </row>
    <row r="48" spans="1:9" ht="34.5" hidden="1" customHeight="1" x14ac:dyDescent="0.25">
      <c r="A48" s="35">
        <v>11</v>
      </c>
      <c r="B48" s="28"/>
      <c r="C48" s="36"/>
      <c r="D48" s="43"/>
      <c r="E48" s="43"/>
      <c r="F48" s="43">
        <f t="shared" si="5"/>
        <v>0</v>
      </c>
      <c r="G48" s="31" t="e">
        <f>E48/D48*100-100</f>
        <v>#DIV/0!</v>
      </c>
      <c r="H48" s="79" t="e">
        <f t="shared" si="7"/>
        <v>#DIV/0!</v>
      </c>
      <c r="I48" s="80" t="e">
        <f t="shared" si="3"/>
        <v>#DIV/0!</v>
      </c>
    </row>
    <row r="49" spans="1:9" ht="33.75" customHeight="1" x14ac:dyDescent="0.25">
      <c r="A49" s="38" t="s">
        <v>259</v>
      </c>
      <c r="B49" s="28" t="s">
        <v>166</v>
      </c>
      <c r="C49" s="36" t="s">
        <v>165</v>
      </c>
      <c r="D49" s="76">
        <v>35.84628</v>
      </c>
      <c r="E49" s="76">
        <v>44.135379999999998</v>
      </c>
      <c r="F49" s="44">
        <f t="shared" si="5"/>
        <v>8.2890999999999977</v>
      </c>
      <c r="G49" s="31">
        <f t="shared" ref="G49:G54" si="9">E49/D49*100-100</f>
        <v>23.124017331784486</v>
      </c>
      <c r="H49" s="79">
        <f t="shared" si="7"/>
        <v>123.12401733178449</v>
      </c>
      <c r="I49" s="80">
        <f t="shared" si="3"/>
        <v>123.12401733178449</v>
      </c>
    </row>
    <row r="50" spans="1:9" ht="33.75" customHeight="1" x14ac:dyDescent="0.25">
      <c r="A50" s="35">
        <v>13</v>
      </c>
      <c r="B50" s="28" t="s">
        <v>344</v>
      </c>
      <c r="C50" s="36" t="s">
        <v>22</v>
      </c>
      <c r="D50" s="31">
        <v>2134</v>
      </c>
      <c r="E50" s="31">
        <v>2895</v>
      </c>
      <c r="F50" s="31">
        <f t="shared" si="5"/>
        <v>761</v>
      </c>
      <c r="G50" s="31">
        <f t="shared" si="9"/>
        <v>35.660731021555762</v>
      </c>
      <c r="H50" s="79">
        <f t="shared" si="7"/>
        <v>135.66073102155576</v>
      </c>
      <c r="I50" s="80">
        <f t="shared" si="3"/>
        <v>135.66073102155576</v>
      </c>
    </row>
    <row r="51" spans="1:9" ht="33.75" customHeight="1" x14ac:dyDescent="0.25">
      <c r="A51" s="35">
        <v>14</v>
      </c>
      <c r="B51" s="28" t="s">
        <v>290</v>
      </c>
      <c r="C51" s="36" t="s">
        <v>24</v>
      </c>
      <c r="D51" s="31">
        <v>2</v>
      </c>
      <c r="E51" s="31">
        <v>2</v>
      </c>
      <c r="F51" s="31">
        <f t="shared" si="5"/>
        <v>0</v>
      </c>
      <c r="G51" s="31">
        <f t="shared" si="9"/>
        <v>0</v>
      </c>
      <c r="H51" s="79">
        <f t="shared" si="7"/>
        <v>100</v>
      </c>
      <c r="I51" s="80">
        <f t="shared" si="3"/>
        <v>100</v>
      </c>
    </row>
    <row r="52" spans="1:9" ht="18.75" customHeight="1" x14ac:dyDescent="0.25">
      <c r="A52" s="35">
        <v>15</v>
      </c>
      <c r="B52" s="28" t="s">
        <v>208</v>
      </c>
      <c r="C52" s="36" t="s">
        <v>13</v>
      </c>
      <c r="D52" s="31">
        <v>100</v>
      </c>
      <c r="E52" s="31">
        <v>100</v>
      </c>
      <c r="F52" s="31">
        <f t="shared" si="5"/>
        <v>0</v>
      </c>
      <c r="G52" s="31">
        <f t="shared" si="9"/>
        <v>0</v>
      </c>
      <c r="H52" s="79">
        <f t="shared" si="7"/>
        <v>100</v>
      </c>
      <c r="I52" s="80">
        <f t="shared" si="3"/>
        <v>100</v>
      </c>
    </row>
    <row r="53" spans="1:9" ht="31.5" x14ac:dyDescent="0.25">
      <c r="A53" s="38" t="s">
        <v>356</v>
      </c>
      <c r="B53" s="28" t="s">
        <v>250</v>
      </c>
      <c r="C53" s="36" t="s">
        <v>24</v>
      </c>
      <c r="D53" s="31">
        <v>3</v>
      </c>
      <c r="E53" s="31">
        <v>1</v>
      </c>
      <c r="F53" s="31">
        <f t="shared" si="5"/>
        <v>-2</v>
      </c>
      <c r="G53" s="31">
        <f t="shared" si="9"/>
        <v>-66.666666666666671</v>
      </c>
      <c r="H53" s="61"/>
      <c r="I53" s="80">
        <f t="shared" si="3"/>
        <v>33.333333333333329</v>
      </c>
    </row>
    <row r="54" spans="1:9" ht="15.75" x14ac:dyDescent="0.25">
      <c r="A54" s="38" t="s">
        <v>357</v>
      </c>
      <c r="B54" s="28" t="s">
        <v>318</v>
      </c>
      <c r="C54" s="36" t="s">
        <v>319</v>
      </c>
      <c r="D54" s="31">
        <v>12</v>
      </c>
      <c r="E54" s="31">
        <v>12</v>
      </c>
      <c r="F54" s="31">
        <f t="shared" si="5"/>
        <v>0</v>
      </c>
      <c r="G54" s="31">
        <f t="shared" si="9"/>
        <v>0</v>
      </c>
      <c r="H54" s="61"/>
      <c r="I54" s="80">
        <f t="shared" si="3"/>
        <v>100</v>
      </c>
    </row>
    <row r="55" spans="1:9" ht="39" customHeight="1" x14ac:dyDescent="0.25">
      <c r="A55" s="53">
        <v>3</v>
      </c>
      <c r="B55" s="92" t="s">
        <v>299</v>
      </c>
      <c r="C55" s="91"/>
      <c r="D55" s="91"/>
      <c r="E55" s="91"/>
      <c r="F55" s="91"/>
      <c r="G55" s="91"/>
      <c r="I55" s="80"/>
    </row>
    <row r="56" spans="1:9" ht="33" customHeight="1" x14ac:dyDescent="0.25">
      <c r="A56" s="35">
        <v>1</v>
      </c>
      <c r="B56" s="39" t="s">
        <v>193</v>
      </c>
      <c r="C56" s="35" t="s">
        <v>23</v>
      </c>
      <c r="D56" s="65">
        <v>188.1</v>
      </c>
      <c r="E56" s="65">
        <v>200.8</v>
      </c>
      <c r="F56" s="43">
        <f t="shared" ref="F56:F61" si="10">E56-D56</f>
        <v>12.700000000000017</v>
      </c>
      <c r="G56" s="31">
        <f t="shared" ref="G56:G61" si="11">E56/D56*100-100</f>
        <v>6.7517278043594047</v>
      </c>
      <c r="H56" s="78">
        <f>E56/D56*100</f>
        <v>106.7517278043594</v>
      </c>
      <c r="I56" s="80">
        <f t="shared" si="3"/>
        <v>106.7517278043594</v>
      </c>
    </row>
    <row r="57" spans="1:9" ht="50.25" customHeight="1" x14ac:dyDescent="0.25">
      <c r="A57" s="35">
        <v>2</v>
      </c>
      <c r="B57" s="39" t="s">
        <v>69</v>
      </c>
      <c r="C57" s="35" t="s">
        <v>13</v>
      </c>
      <c r="D57" s="65">
        <v>6.4</v>
      </c>
      <c r="E57" s="65">
        <v>0</v>
      </c>
      <c r="F57" s="43">
        <f t="shared" si="10"/>
        <v>-6.4</v>
      </c>
      <c r="G57" s="43">
        <f t="shared" si="11"/>
        <v>-100</v>
      </c>
      <c r="H57" s="78">
        <f t="shared" ref="H57:H61" si="12">E57/D57*100</f>
        <v>0</v>
      </c>
      <c r="I57" s="80">
        <f t="shared" si="3"/>
        <v>0</v>
      </c>
    </row>
    <row r="58" spans="1:9" ht="18" customHeight="1" x14ac:dyDescent="0.25">
      <c r="A58" s="35">
        <v>3</v>
      </c>
      <c r="B58" s="39" t="s">
        <v>32</v>
      </c>
      <c r="C58" s="35" t="s">
        <v>23</v>
      </c>
      <c r="D58" s="65">
        <v>80</v>
      </c>
      <c r="E58" s="65">
        <v>60.8</v>
      </c>
      <c r="F58" s="43">
        <f t="shared" si="10"/>
        <v>-19.200000000000003</v>
      </c>
      <c r="G58" s="31">
        <f t="shared" si="11"/>
        <v>-24</v>
      </c>
      <c r="H58" s="78">
        <f t="shared" si="12"/>
        <v>76</v>
      </c>
      <c r="I58" s="80">
        <f t="shared" si="3"/>
        <v>76</v>
      </c>
    </row>
    <row r="59" spans="1:9" ht="34.5" customHeight="1" x14ac:dyDescent="0.25">
      <c r="A59" s="35">
        <v>4</v>
      </c>
      <c r="B59" s="39" t="s">
        <v>136</v>
      </c>
      <c r="C59" s="35" t="s">
        <v>13</v>
      </c>
      <c r="D59" s="65">
        <v>22.8</v>
      </c>
      <c r="E59" s="43">
        <v>22.7</v>
      </c>
      <c r="F59" s="43">
        <f t="shared" si="10"/>
        <v>-0.10000000000000142</v>
      </c>
      <c r="G59" s="31">
        <f t="shared" si="11"/>
        <v>-0.43859649122806843</v>
      </c>
      <c r="H59" s="78">
        <f t="shared" si="12"/>
        <v>99.561403508771932</v>
      </c>
      <c r="I59" s="80">
        <f t="shared" si="3"/>
        <v>99.561403508771932</v>
      </c>
    </row>
    <row r="60" spans="1:9" ht="34.5" customHeight="1" x14ac:dyDescent="0.25">
      <c r="A60" s="35">
        <v>5</v>
      </c>
      <c r="B60" s="39" t="s">
        <v>159</v>
      </c>
      <c r="C60" s="35" t="s">
        <v>13</v>
      </c>
      <c r="D60" s="67">
        <v>1.3</v>
      </c>
      <c r="E60" s="67">
        <v>0.56000000000000005</v>
      </c>
      <c r="F60" s="32">
        <f t="shared" si="10"/>
        <v>-0.74</v>
      </c>
      <c r="G60" s="43">
        <f t="shared" si="11"/>
        <v>-56.92307692307692</v>
      </c>
      <c r="H60" s="78">
        <f t="shared" si="12"/>
        <v>43.07692307692308</v>
      </c>
      <c r="I60" s="80">
        <f t="shared" si="3"/>
        <v>43.07692307692308</v>
      </c>
    </row>
    <row r="61" spans="1:9" ht="20.25" customHeight="1" x14ac:dyDescent="0.25">
      <c r="A61" s="35">
        <v>6</v>
      </c>
      <c r="B61" s="39" t="s">
        <v>181</v>
      </c>
      <c r="C61" s="35" t="s">
        <v>22</v>
      </c>
      <c r="D61" s="66">
        <v>10</v>
      </c>
      <c r="E61" s="66">
        <v>11</v>
      </c>
      <c r="F61" s="31">
        <f t="shared" si="10"/>
        <v>1</v>
      </c>
      <c r="G61" s="31">
        <f t="shared" si="11"/>
        <v>10.000000000000014</v>
      </c>
      <c r="H61" s="78">
        <f t="shared" si="12"/>
        <v>110.00000000000001</v>
      </c>
      <c r="I61" s="80">
        <f t="shared" si="3"/>
        <v>110.00000000000001</v>
      </c>
    </row>
    <row r="62" spans="1:9" ht="25.5" customHeight="1" x14ac:dyDescent="0.25">
      <c r="A62" s="53">
        <v>4</v>
      </c>
      <c r="B62" s="92" t="s">
        <v>70</v>
      </c>
      <c r="C62" s="91"/>
      <c r="D62" s="91"/>
      <c r="E62" s="91"/>
      <c r="F62" s="91"/>
      <c r="G62" s="91"/>
      <c r="I62" s="80">
        <f t="shared" si="3"/>
        <v>100</v>
      </c>
    </row>
    <row r="63" spans="1:9" ht="81.75" customHeight="1" x14ac:dyDescent="0.25">
      <c r="A63" s="35">
        <v>1</v>
      </c>
      <c r="B63" s="40" t="s">
        <v>72</v>
      </c>
      <c r="C63" s="32" t="s">
        <v>13</v>
      </c>
      <c r="D63" s="43">
        <v>74.8</v>
      </c>
      <c r="E63" s="43">
        <v>87</v>
      </c>
      <c r="F63" s="43">
        <f t="shared" ref="F63:F68" si="13">E63-D63</f>
        <v>12.200000000000003</v>
      </c>
      <c r="G63" s="31">
        <f t="shared" ref="G63:G68" si="14">E63/D63*100-100</f>
        <v>16.310160427807489</v>
      </c>
      <c r="H63" s="78">
        <f>E63/D63*100</f>
        <v>116.31016042780749</v>
      </c>
      <c r="I63" s="80">
        <f t="shared" si="3"/>
        <v>116.31016042780749</v>
      </c>
    </row>
    <row r="64" spans="1:9" ht="30.75" customHeight="1" x14ac:dyDescent="0.25">
      <c r="A64" s="35">
        <v>2</v>
      </c>
      <c r="B64" s="40" t="s">
        <v>73</v>
      </c>
      <c r="C64" s="32" t="s">
        <v>22</v>
      </c>
      <c r="D64" s="31">
        <v>3635</v>
      </c>
      <c r="E64" s="31">
        <v>4249</v>
      </c>
      <c r="F64" s="31">
        <f t="shared" si="13"/>
        <v>614</v>
      </c>
      <c r="G64" s="31">
        <f t="shared" si="14"/>
        <v>16.891334250343874</v>
      </c>
      <c r="H64" s="78">
        <f t="shared" ref="H64:H68" si="15">E64/D64*100</f>
        <v>116.89133425034387</v>
      </c>
      <c r="I64" s="80">
        <f t="shared" si="3"/>
        <v>116.89133425034387</v>
      </c>
    </row>
    <row r="65" spans="1:9" ht="33" customHeight="1" x14ac:dyDescent="0.25">
      <c r="A65" s="35">
        <v>3</v>
      </c>
      <c r="B65" s="40" t="s">
        <v>74</v>
      </c>
      <c r="C65" s="32" t="s">
        <v>22</v>
      </c>
      <c r="D65" s="31">
        <v>4550</v>
      </c>
      <c r="E65" s="31">
        <v>5933</v>
      </c>
      <c r="F65" s="31">
        <f t="shared" si="13"/>
        <v>1383</v>
      </c>
      <c r="G65" s="31">
        <f t="shared" si="14"/>
        <v>30.395604395604408</v>
      </c>
      <c r="H65" s="78">
        <f t="shared" si="15"/>
        <v>130.39560439560441</v>
      </c>
      <c r="I65" s="80">
        <f t="shared" si="3"/>
        <v>130.39560439560441</v>
      </c>
    </row>
    <row r="66" spans="1:9" ht="97.5" customHeight="1" x14ac:dyDescent="0.25">
      <c r="A66" s="35">
        <v>4</v>
      </c>
      <c r="B66" s="40" t="s">
        <v>71</v>
      </c>
      <c r="C66" s="32" t="s">
        <v>13</v>
      </c>
      <c r="D66" s="43">
        <v>15.6</v>
      </c>
      <c r="E66" s="43">
        <v>16.3</v>
      </c>
      <c r="F66" s="31">
        <f t="shared" si="13"/>
        <v>0.70000000000000107</v>
      </c>
      <c r="G66" s="31">
        <f t="shared" si="14"/>
        <v>4.487179487179489</v>
      </c>
      <c r="H66" s="78">
        <f t="shared" si="15"/>
        <v>104.48717948717949</v>
      </c>
      <c r="I66" s="80">
        <f t="shared" si="3"/>
        <v>104.48717948717949</v>
      </c>
    </row>
    <row r="67" spans="1:9" ht="49.5" customHeight="1" x14ac:dyDescent="0.25">
      <c r="A67" s="35">
        <v>5</v>
      </c>
      <c r="B67" s="40" t="s">
        <v>75</v>
      </c>
      <c r="C67" s="32" t="s">
        <v>23</v>
      </c>
      <c r="D67" s="31">
        <v>200</v>
      </c>
      <c r="E67" s="31">
        <v>202</v>
      </c>
      <c r="F67" s="31">
        <f t="shared" si="13"/>
        <v>2</v>
      </c>
      <c r="G67" s="31">
        <f t="shared" si="14"/>
        <v>1</v>
      </c>
      <c r="H67" s="78">
        <f t="shared" si="15"/>
        <v>101</v>
      </c>
      <c r="I67" s="80">
        <f t="shared" si="3"/>
        <v>101</v>
      </c>
    </row>
    <row r="68" spans="1:9" ht="48" customHeight="1" x14ac:dyDescent="0.25">
      <c r="A68" s="35">
        <v>6</v>
      </c>
      <c r="B68" s="40" t="s">
        <v>76</v>
      </c>
      <c r="C68" s="32" t="s">
        <v>22</v>
      </c>
      <c r="D68" s="31">
        <v>1580</v>
      </c>
      <c r="E68" s="31">
        <v>1612</v>
      </c>
      <c r="F68" s="31">
        <f t="shared" si="13"/>
        <v>32</v>
      </c>
      <c r="G68" s="31">
        <f t="shared" si="14"/>
        <v>2.0253164556962133</v>
      </c>
      <c r="H68" s="78">
        <f t="shared" si="15"/>
        <v>102.02531645569621</v>
      </c>
      <c r="I68" s="80">
        <f t="shared" si="3"/>
        <v>102.02531645569621</v>
      </c>
    </row>
    <row r="69" spans="1:9" ht="36.75" customHeight="1" x14ac:dyDescent="0.25">
      <c r="A69" s="53">
        <v>5</v>
      </c>
      <c r="B69" s="92" t="s">
        <v>77</v>
      </c>
      <c r="C69" s="91"/>
      <c r="D69" s="91"/>
      <c r="E69" s="91"/>
      <c r="F69" s="91"/>
      <c r="G69" s="91"/>
      <c r="I69" s="80">
        <f t="shared" si="3"/>
        <v>100</v>
      </c>
    </row>
    <row r="70" spans="1:9" ht="33.75" customHeight="1" x14ac:dyDescent="0.25">
      <c r="A70" s="35">
        <v>1</v>
      </c>
      <c r="B70" s="28" t="s">
        <v>78</v>
      </c>
      <c r="C70" s="35" t="s">
        <v>13</v>
      </c>
      <c r="D70" s="43">
        <v>100</v>
      </c>
      <c r="E70" s="43">
        <v>0.7</v>
      </c>
      <c r="F70" s="43">
        <f>E70-D70</f>
        <v>-99.3</v>
      </c>
      <c r="G70" s="43">
        <f>E70/D70*100-100</f>
        <v>-99.3</v>
      </c>
      <c r="I70" s="80">
        <f t="shared" si="3"/>
        <v>0.70000000000000284</v>
      </c>
    </row>
    <row r="71" spans="1:9" ht="32.25" customHeight="1" x14ac:dyDescent="0.25">
      <c r="A71" s="35">
        <v>2</v>
      </c>
      <c r="B71" s="28" t="s">
        <v>33</v>
      </c>
      <c r="C71" s="35" t="s">
        <v>13</v>
      </c>
      <c r="D71" s="43">
        <v>100</v>
      </c>
      <c r="E71" s="43">
        <v>95.9</v>
      </c>
      <c r="F71" s="43">
        <f>E71-D71</f>
        <v>-4.0999999999999943</v>
      </c>
      <c r="G71" s="43">
        <f>E71/D71*100-100</f>
        <v>-4.0999999999999943</v>
      </c>
      <c r="I71" s="80">
        <f t="shared" si="3"/>
        <v>95.9</v>
      </c>
    </row>
    <row r="72" spans="1:9" ht="23.25" customHeight="1" x14ac:dyDescent="0.25">
      <c r="A72" s="53">
        <v>6</v>
      </c>
      <c r="B72" s="92" t="s">
        <v>79</v>
      </c>
      <c r="C72" s="91"/>
      <c r="D72" s="91"/>
      <c r="E72" s="91"/>
      <c r="F72" s="91"/>
      <c r="G72" s="91"/>
      <c r="I72" s="80">
        <f t="shared" ref="I72:I135" si="16">G72+100</f>
        <v>100</v>
      </c>
    </row>
    <row r="73" spans="1:9" ht="15.75" x14ac:dyDescent="0.25">
      <c r="A73" s="35">
        <v>7</v>
      </c>
      <c r="B73" s="28" t="s">
        <v>80</v>
      </c>
      <c r="C73" s="35" t="s">
        <v>13</v>
      </c>
      <c r="D73" s="43">
        <v>87</v>
      </c>
      <c r="E73" s="43">
        <v>92.8</v>
      </c>
      <c r="F73" s="43">
        <f t="shared" ref="F73:F96" si="17">E73-D73</f>
        <v>5.7999999999999972</v>
      </c>
      <c r="G73" s="43">
        <f t="shared" ref="G73:G96" si="18">E73/D73*100-100</f>
        <v>6.6666666666666714</v>
      </c>
      <c r="H73" s="78"/>
      <c r="I73" s="80">
        <f t="shared" si="16"/>
        <v>106.66666666666667</v>
      </c>
    </row>
    <row r="74" spans="1:9" ht="31.5" x14ac:dyDescent="0.25">
      <c r="A74" s="35">
        <v>8</v>
      </c>
      <c r="B74" s="28" t="s">
        <v>81</v>
      </c>
      <c r="C74" s="35" t="s">
        <v>13</v>
      </c>
      <c r="D74" s="43">
        <v>97</v>
      </c>
      <c r="E74" s="43">
        <v>97</v>
      </c>
      <c r="F74" s="43">
        <f t="shared" si="17"/>
        <v>0</v>
      </c>
      <c r="G74" s="43">
        <f t="shared" si="18"/>
        <v>0</v>
      </c>
      <c r="H74" s="78"/>
      <c r="I74" s="80">
        <f t="shared" si="16"/>
        <v>100</v>
      </c>
    </row>
    <row r="75" spans="1:9" ht="31.5" x14ac:dyDescent="0.25">
      <c r="A75" s="35">
        <v>9</v>
      </c>
      <c r="B75" s="28" t="s">
        <v>323</v>
      </c>
      <c r="C75" s="35" t="s">
        <v>22</v>
      </c>
      <c r="D75" s="31">
        <v>3760</v>
      </c>
      <c r="E75" s="31">
        <v>3760</v>
      </c>
      <c r="F75" s="31">
        <f t="shared" si="17"/>
        <v>0</v>
      </c>
      <c r="G75" s="31">
        <f t="shared" si="18"/>
        <v>0</v>
      </c>
      <c r="H75" s="78"/>
      <c r="I75" s="80">
        <f t="shared" si="16"/>
        <v>100</v>
      </c>
    </row>
    <row r="76" spans="1:9" ht="63" x14ac:dyDescent="0.25">
      <c r="A76" s="35">
        <v>10</v>
      </c>
      <c r="B76" s="28" t="s">
        <v>324</v>
      </c>
      <c r="C76" s="35" t="s">
        <v>13</v>
      </c>
      <c r="D76" s="43">
        <v>15</v>
      </c>
      <c r="E76" s="43">
        <v>20</v>
      </c>
      <c r="F76" s="43">
        <f t="shared" si="17"/>
        <v>5</v>
      </c>
      <c r="G76" s="43">
        <f t="shared" si="18"/>
        <v>33.333333333333314</v>
      </c>
      <c r="H76" s="78"/>
      <c r="I76" s="80">
        <f t="shared" si="16"/>
        <v>133.33333333333331</v>
      </c>
    </row>
    <row r="77" spans="1:9" ht="47.25" x14ac:dyDescent="0.25">
      <c r="A77" s="35">
        <v>11</v>
      </c>
      <c r="B77" s="28" t="s">
        <v>325</v>
      </c>
      <c r="C77" s="35" t="s">
        <v>13</v>
      </c>
      <c r="D77" s="43">
        <v>12</v>
      </c>
      <c r="E77" s="43">
        <v>48</v>
      </c>
      <c r="F77" s="43">
        <f t="shared" si="17"/>
        <v>36</v>
      </c>
      <c r="G77" s="43">
        <f t="shared" si="18"/>
        <v>300</v>
      </c>
      <c r="H77" s="78"/>
      <c r="I77" s="80">
        <f t="shared" si="16"/>
        <v>400</v>
      </c>
    </row>
    <row r="78" spans="1:9" ht="47.25" x14ac:dyDescent="0.25">
      <c r="A78" s="35">
        <v>16</v>
      </c>
      <c r="B78" s="28" t="s">
        <v>151</v>
      </c>
      <c r="C78" s="35" t="s">
        <v>22</v>
      </c>
      <c r="D78" s="31">
        <v>22</v>
      </c>
      <c r="E78" s="31">
        <v>25</v>
      </c>
      <c r="F78" s="31">
        <f t="shared" si="17"/>
        <v>3</v>
      </c>
      <c r="G78" s="31">
        <f t="shared" si="18"/>
        <v>13.63636363636364</v>
      </c>
      <c r="H78" s="78"/>
      <c r="I78" s="80">
        <f t="shared" si="16"/>
        <v>113.63636363636364</v>
      </c>
    </row>
    <row r="79" spans="1:9" ht="31.5" x14ac:dyDescent="0.25">
      <c r="A79" s="35">
        <v>17</v>
      </c>
      <c r="B79" s="28" t="s">
        <v>137</v>
      </c>
      <c r="C79" s="35" t="s">
        <v>13</v>
      </c>
      <c r="D79" s="43">
        <v>9.1</v>
      </c>
      <c r="E79" s="43">
        <v>9</v>
      </c>
      <c r="F79" s="43">
        <f t="shared" si="17"/>
        <v>-9.9999999999999645E-2</v>
      </c>
      <c r="G79" s="43">
        <f t="shared" si="18"/>
        <v>-1.098901098901095</v>
      </c>
      <c r="H79" s="78"/>
      <c r="I79" s="80">
        <f t="shared" si="16"/>
        <v>98.901098901098905</v>
      </c>
    </row>
    <row r="80" spans="1:9" ht="31.5" x14ac:dyDescent="0.25">
      <c r="A80" s="35">
        <v>18</v>
      </c>
      <c r="B80" s="28" t="s">
        <v>138</v>
      </c>
      <c r="C80" s="35" t="s">
        <v>13</v>
      </c>
      <c r="D80" s="43">
        <v>100</v>
      </c>
      <c r="E80" s="43">
        <v>100</v>
      </c>
      <c r="F80" s="43">
        <f t="shared" si="17"/>
        <v>0</v>
      </c>
      <c r="G80" s="43">
        <f t="shared" si="18"/>
        <v>0</v>
      </c>
      <c r="H80" s="78"/>
      <c r="I80" s="80">
        <f t="shared" si="16"/>
        <v>100</v>
      </c>
    </row>
    <row r="81" spans="1:9" ht="31.5" x14ac:dyDescent="0.25">
      <c r="A81" s="35">
        <v>19</v>
      </c>
      <c r="B81" s="28" t="s">
        <v>139</v>
      </c>
      <c r="C81" s="35" t="s">
        <v>13</v>
      </c>
      <c r="D81" s="43">
        <v>91</v>
      </c>
      <c r="E81" s="43">
        <v>91</v>
      </c>
      <c r="F81" s="43">
        <f t="shared" si="17"/>
        <v>0</v>
      </c>
      <c r="G81" s="43">
        <f t="shared" si="18"/>
        <v>0</v>
      </c>
      <c r="H81" s="78"/>
      <c r="I81" s="80">
        <f t="shared" si="16"/>
        <v>100</v>
      </c>
    </row>
    <row r="82" spans="1:9" ht="47.25" x14ac:dyDescent="0.25">
      <c r="A82" s="35">
        <v>20</v>
      </c>
      <c r="B82" s="28" t="s">
        <v>160</v>
      </c>
      <c r="C82" s="35" t="s">
        <v>13</v>
      </c>
      <c r="D82" s="43">
        <v>100</v>
      </c>
      <c r="E82" s="43">
        <v>100</v>
      </c>
      <c r="F82" s="43">
        <f t="shared" si="17"/>
        <v>0</v>
      </c>
      <c r="G82" s="43">
        <f t="shared" si="18"/>
        <v>0</v>
      </c>
      <c r="H82" s="78"/>
      <c r="I82" s="80">
        <f t="shared" si="16"/>
        <v>100</v>
      </c>
    </row>
    <row r="83" spans="1:9" ht="63" x14ac:dyDescent="0.25">
      <c r="A83" s="35">
        <v>21</v>
      </c>
      <c r="B83" s="28" t="s">
        <v>161</v>
      </c>
      <c r="C83" s="35" t="s">
        <v>13</v>
      </c>
      <c r="D83" s="43">
        <v>100</v>
      </c>
      <c r="E83" s="43">
        <v>100</v>
      </c>
      <c r="F83" s="43">
        <f t="shared" si="17"/>
        <v>0</v>
      </c>
      <c r="G83" s="43">
        <f t="shared" si="18"/>
        <v>0</v>
      </c>
      <c r="H83" s="78"/>
      <c r="I83" s="80">
        <f t="shared" si="16"/>
        <v>100</v>
      </c>
    </row>
    <row r="84" spans="1:9" ht="15.75" x14ac:dyDescent="0.25">
      <c r="A84" s="35">
        <v>22</v>
      </c>
      <c r="B84" s="28" t="s">
        <v>197</v>
      </c>
      <c r="C84" s="35" t="s">
        <v>13</v>
      </c>
      <c r="D84" s="43">
        <v>100</v>
      </c>
      <c r="E84" s="43">
        <v>100</v>
      </c>
      <c r="F84" s="43">
        <f t="shared" si="17"/>
        <v>0</v>
      </c>
      <c r="G84" s="43">
        <f t="shared" si="18"/>
        <v>0</v>
      </c>
      <c r="H84" s="78"/>
      <c r="I84" s="80">
        <f t="shared" si="16"/>
        <v>100</v>
      </c>
    </row>
    <row r="85" spans="1:9" ht="34.5" customHeight="1" x14ac:dyDescent="0.25">
      <c r="A85" s="35">
        <v>23</v>
      </c>
      <c r="B85" s="28" t="s">
        <v>198</v>
      </c>
      <c r="C85" s="35" t="s">
        <v>13</v>
      </c>
      <c r="D85" s="43">
        <v>46.4</v>
      </c>
      <c r="E85" s="43">
        <v>73</v>
      </c>
      <c r="F85" s="43">
        <f t="shared" si="17"/>
        <v>26.6</v>
      </c>
      <c r="G85" s="43">
        <f t="shared" si="18"/>
        <v>57.327586206896541</v>
      </c>
      <c r="H85" s="78"/>
      <c r="I85" s="80">
        <f t="shared" si="16"/>
        <v>157.32758620689654</v>
      </c>
    </row>
    <row r="86" spans="1:9" ht="31.5" x14ac:dyDescent="0.25">
      <c r="A86" s="35">
        <v>24</v>
      </c>
      <c r="B86" s="28" t="s">
        <v>199</v>
      </c>
      <c r="C86" s="35" t="s">
        <v>13</v>
      </c>
      <c r="D86" s="43">
        <v>25.4</v>
      </c>
      <c r="E86" s="43">
        <v>26.8</v>
      </c>
      <c r="F86" s="43">
        <f t="shared" si="17"/>
        <v>1.4000000000000021</v>
      </c>
      <c r="G86" s="43">
        <f t="shared" si="18"/>
        <v>5.5118110236220588</v>
      </c>
      <c r="H86" s="78"/>
      <c r="I86" s="80">
        <f t="shared" si="16"/>
        <v>105.51181102362206</v>
      </c>
    </row>
    <row r="87" spans="1:9" ht="47.25" x14ac:dyDescent="0.25">
      <c r="A87" s="35">
        <v>25</v>
      </c>
      <c r="B87" s="28" t="s">
        <v>200</v>
      </c>
      <c r="C87" s="35" t="s">
        <v>13</v>
      </c>
      <c r="D87" s="43">
        <v>37</v>
      </c>
      <c r="E87" s="43">
        <v>37</v>
      </c>
      <c r="F87" s="43">
        <f t="shared" si="17"/>
        <v>0</v>
      </c>
      <c r="G87" s="43">
        <f t="shared" si="18"/>
        <v>0</v>
      </c>
      <c r="H87" s="78"/>
      <c r="I87" s="80">
        <f t="shared" si="16"/>
        <v>100</v>
      </c>
    </row>
    <row r="88" spans="1:9" ht="31.5" x14ac:dyDescent="0.25">
      <c r="A88" s="35">
        <v>26</v>
      </c>
      <c r="B88" s="28" t="s">
        <v>201</v>
      </c>
      <c r="C88" s="35" t="s">
        <v>13</v>
      </c>
      <c r="D88" s="32">
        <v>81.25</v>
      </c>
      <c r="E88" s="32">
        <v>86.66</v>
      </c>
      <c r="F88" s="32">
        <f t="shared" si="17"/>
        <v>5.4099999999999966</v>
      </c>
      <c r="G88" s="32">
        <f t="shared" si="18"/>
        <v>6.6584615384615233</v>
      </c>
      <c r="H88" s="78"/>
      <c r="I88" s="80">
        <f t="shared" si="16"/>
        <v>106.65846153846152</v>
      </c>
    </row>
    <row r="89" spans="1:9" ht="47.25" x14ac:dyDescent="0.25">
      <c r="A89" s="35">
        <v>27</v>
      </c>
      <c r="B89" s="28" t="s">
        <v>202</v>
      </c>
      <c r="C89" s="35" t="s">
        <v>13</v>
      </c>
      <c r="D89" s="32">
        <v>55</v>
      </c>
      <c r="E89" s="32">
        <v>88.5</v>
      </c>
      <c r="F89" s="32">
        <f t="shared" si="17"/>
        <v>33.5</v>
      </c>
      <c r="G89" s="32">
        <f t="shared" si="18"/>
        <v>60.909090909090907</v>
      </c>
      <c r="H89" s="78"/>
      <c r="I89" s="80">
        <f t="shared" si="16"/>
        <v>160.90909090909091</v>
      </c>
    </row>
    <row r="90" spans="1:9" ht="31.5" x14ac:dyDescent="0.25">
      <c r="A90" s="35">
        <v>28</v>
      </c>
      <c r="B90" s="28" t="s">
        <v>203</v>
      </c>
      <c r="C90" s="35" t="s">
        <v>13</v>
      </c>
      <c r="D90" s="43">
        <v>75</v>
      </c>
      <c r="E90" s="43">
        <v>100</v>
      </c>
      <c r="F90" s="43">
        <f t="shared" si="17"/>
        <v>25</v>
      </c>
      <c r="G90" s="43">
        <f t="shared" si="18"/>
        <v>33.333333333333314</v>
      </c>
      <c r="H90" s="78"/>
      <c r="I90" s="80">
        <f t="shared" si="16"/>
        <v>133.33333333333331</v>
      </c>
    </row>
    <row r="91" spans="1:9" ht="63" x14ac:dyDescent="0.25">
      <c r="A91" s="35">
        <v>29</v>
      </c>
      <c r="B91" s="28" t="s">
        <v>326</v>
      </c>
      <c r="C91" s="35" t="s">
        <v>13</v>
      </c>
      <c r="D91" s="43">
        <v>100</v>
      </c>
      <c r="E91" s="43">
        <v>100</v>
      </c>
      <c r="F91" s="43">
        <f t="shared" si="17"/>
        <v>0</v>
      </c>
      <c r="G91" s="43">
        <f t="shared" si="18"/>
        <v>0</v>
      </c>
      <c r="H91" s="78"/>
      <c r="I91" s="80">
        <f t="shared" si="16"/>
        <v>100</v>
      </c>
    </row>
    <row r="92" spans="1:9" ht="47.25" x14ac:dyDescent="0.25">
      <c r="A92" s="35">
        <v>30</v>
      </c>
      <c r="B92" s="28" t="s">
        <v>327</v>
      </c>
      <c r="C92" s="35" t="s">
        <v>13</v>
      </c>
      <c r="D92" s="43">
        <v>25</v>
      </c>
      <c r="E92" s="43">
        <v>12.6</v>
      </c>
      <c r="F92" s="43">
        <f t="shared" si="17"/>
        <v>-12.4</v>
      </c>
      <c r="G92" s="43">
        <f t="shared" si="18"/>
        <v>-49.6</v>
      </c>
      <c r="H92" s="78"/>
      <c r="I92" s="80">
        <f t="shared" si="16"/>
        <v>50.4</v>
      </c>
    </row>
    <row r="93" spans="1:9" ht="31.5" x14ac:dyDescent="0.25">
      <c r="A93" s="35">
        <v>31</v>
      </c>
      <c r="B93" s="28" t="s">
        <v>204</v>
      </c>
      <c r="C93" s="35" t="s">
        <v>13</v>
      </c>
      <c r="D93" s="43">
        <v>7</v>
      </c>
      <c r="E93" s="43">
        <v>7</v>
      </c>
      <c r="F93" s="43">
        <f t="shared" si="17"/>
        <v>0</v>
      </c>
      <c r="G93" s="43">
        <f t="shared" si="18"/>
        <v>0</v>
      </c>
      <c r="H93" s="78"/>
      <c r="I93" s="80">
        <f t="shared" si="16"/>
        <v>100</v>
      </c>
    </row>
    <row r="94" spans="1:9" ht="47.25" x14ac:dyDescent="0.25">
      <c r="A94" s="35"/>
      <c r="B94" s="28" t="s">
        <v>345</v>
      </c>
      <c r="C94" s="35" t="s">
        <v>13</v>
      </c>
      <c r="D94" s="43">
        <v>67.3</v>
      </c>
      <c r="E94" s="43">
        <v>67.3</v>
      </c>
      <c r="F94" s="43">
        <f t="shared" si="17"/>
        <v>0</v>
      </c>
      <c r="G94" s="43">
        <f t="shared" si="18"/>
        <v>0</v>
      </c>
      <c r="H94" s="68"/>
      <c r="I94" s="80">
        <f t="shared" si="16"/>
        <v>100</v>
      </c>
    </row>
    <row r="95" spans="1:9" ht="47.25" x14ac:dyDescent="0.25">
      <c r="A95" s="35"/>
      <c r="B95" s="28" t="s">
        <v>346</v>
      </c>
      <c r="C95" s="35" t="s">
        <v>13</v>
      </c>
      <c r="D95" s="43">
        <v>0</v>
      </c>
      <c r="E95" s="43">
        <v>0.7</v>
      </c>
      <c r="F95" s="43">
        <f t="shared" si="17"/>
        <v>0.7</v>
      </c>
      <c r="G95" s="43" t="e">
        <f t="shared" si="18"/>
        <v>#DIV/0!</v>
      </c>
      <c r="H95" s="68"/>
      <c r="I95" s="80"/>
    </row>
    <row r="96" spans="1:9" ht="47.25" x14ac:dyDescent="0.25">
      <c r="A96" s="35"/>
      <c r="B96" s="28" t="s">
        <v>347</v>
      </c>
      <c r="C96" s="35" t="s">
        <v>13</v>
      </c>
      <c r="D96" s="43">
        <v>33.9</v>
      </c>
      <c r="E96" s="43">
        <v>35</v>
      </c>
      <c r="F96" s="43">
        <f t="shared" si="17"/>
        <v>1.1000000000000014</v>
      </c>
      <c r="G96" s="43">
        <f t="shared" si="18"/>
        <v>3.2448377581121122</v>
      </c>
      <c r="H96" s="68"/>
      <c r="I96" s="80">
        <f t="shared" si="16"/>
        <v>103.24483775811211</v>
      </c>
    </row>
    <row r="97" spans="1:9" ht="24" customHeight="1" x14ac:dyDescent="0.25">
      <c r="A97" s="53" t="s">
        <v>14</v>
      </c>
      <c r="B97" s="92" t="s">
        <v>82</v>
      </c>
      <c r="C97" s="91"/>
      <c r="D97" s="91"/>
      <c r="E97" s="91"/>
      <c r="F97" s="91"/>
      <c r="G97" s="91"/>
      <c r="I97" s="80"/>
    </row>
    <row r="98" spans="1:9" ht="31.5" x14ac:dyDescent="0.25">
      <c r="A98" s="35">
        <v>1</v>
      </c>
      <c r="B98" s="28" t="s">
        <v>38</v>
      </c>
      <c r="C98" s="35" t="s">
        <v>13</v>
      </c>
      <c r="D98" s="32">
        <v>38</v>
      </c>
      <c r="E98" s="32">
        <v>47.8</v>
      </c>
      <c r="F98" s="32">
        <f t="shared" ref="F98:F114" si="19">E98-D98</f>
        <v>9.7999999999999972</v>
      </c>
      <c r="G98" s="31">
        <f t="shared" ref="G98:G114" si="20">E98/D98*100-100</f>
        <v>25.78947368421052</v>
      </c>
      <c r="H98" s="37">
        <f>E98/D98*100</f>
        <v>125.78947368421052</v>
      </c>
      <c r="I98" s="80">
        <f t="shared" si="16"/>
        <v>125.78947368421052</v>
      </c>
    </row>
    <row r="99" spans="1:9" ht="31.5" x14ac:dyDescent="0.25">
      <c r="A99" s="35">
        <v>2</v>
      </c>
      <c r="B99" s="28" t="s">
        <v>39</v>
      </c>
      <c r="C99" s="35" t="s">
        <v>13</v>
      </c>
      <c r="D99" s="32">
        <v>33</v>
      </c>
      <c r="E99" s="32">
        <v>35.08</v>
      </c>
      <c r="F99" s="32">
        <f t="shared" si="19"/>
        <v>2.0799999999999983</v>
      </c>
      <c r="G99" s="31">
        <f t="shared" si="20"/>
        <v>6.3030303030302974</v>
      </c>
      <c r="H99" s="37">
        <f t="shared" ref="H99:H111" si="21">E99/D99*100</f>
        <v>106.3030303030303</v>
      </c>
      <c r="I99" s="80">
        <f t="shared" si="16"/>
        <v>106.3030303030303</v>
      </c>
    </row>
    <row r="100" spans="1:9" ht="32.25" customHeight="1" x14ac:dyDescent="0.25">
      <c r="A100" s="35">
        <v>3</v>
      </c>
      <c r="B100" s="28" t="s">
        <v>86</v>
      </c>
      <c r="C100" s="35" t="s">
        <v>13</v>
      </c>
      <c r="D100" s="43">
        <v>37.1</v>
      </c>
      <c r="E100" s="43">
        <v>44.9</v>
      </c>
      <c r="F100" s="43">
        <f t="shared" si="19"/>
        <v>7.7999999999999972</v>
      </c>
      <c r="G100" s="31">
        <f t="shared" si="20"/>
        <v>21.024258760107813</v>
      </c>
      <c r="H100" s="37">
        <f t="shared" si="21"/>
        <v>121.02425876010781</v>
      </c>
      <c r="I100" s="80">
        <f t="shared" si="16"/>
        <v>121.02425876010781</v>
      </c>
    </row>
    <row r="101" spans="1:9" ht="34.5" customHeight="1" x14ac:dyDescent="0.25">
      <c r="A101" s="35">
        <v>4</v>
      </c>
      <c r="B101" s="28" t="s">
        <v>85</v>
      </c>
      <c r="C101" s="35" t="s">
        <v>13</v>
      </c>
      <c r="D101" s="32">
        <v>5.2</v>
      </c>
      <c r="E101" s="32">
        <v>11.42</v>
      </c>
      <c r="F101" s="32">
        <f t="shared" si="19"/>
        <v>6.22</v>
      </c>
      <c r="G101" s="31">
        <f t="shared" si="20"/>
        <v>119.61538461538458</v>
      </c>
      <c r="H101" s="37">
        <f t="shared" si="21"/>
        <v>219.61538461538458</v>
      </c>
      <c r="I101" s="80">
        <f t="shared" si="16"/>
        <v>219.61538461538458</v>
      </c>
    </row>
    <row r="102" spans="1:9" ht="31.5" customHeight="1" x14ac:dyDescent="0.25">
      <c r="A102" s="97">
        <v>5</v>
      </c>
      <c r="B102" s="28" t="s">
        <v>84</v>
      </c>
      <c r="C102" s="35" t="s">
        <v>13</v>
      </c>
      <c r="D102" s="32">
        <v>58.3</v>
      </c>
      <c r="E102" s="32">
        <v>85.37</v>
      </c>
      <c r="F102" s="32">
        <f>E102-D102</f>
        <v>27.070000000000007</v>
      </c>
      <c r="G102" s="31">
        <f t="shared" si="20"/>
        <v>46.432246998284739</v>
      </c>
      <c r="H102" s="37">
        <f t="shared" si="21"/>
        <v>146.43224699828474</v>
      </c>
      <c r="I102" s="80">
        <f t="shared" si="16"/>
        <v>146.43224699828474</v>
      </c>
    </row>
    <row r="103" spans="1:9" ht="18" customHeight="1" x14ac:dyDescent="0.25">
      <c r="A103" s="98"/>
      <c r="B103" s="28" t="s">
        <v>291</v>
      </c>
      <c r="C103" s="35" t="s">
        <v>13</v>
      </c>
      <c r="D103" s="43">
        <v>80</v>
      </c>
      <c r="E103" s="43">
        <v>94.6</v>
      </c>
      <c r="F103" s="43">
        <f>E103-D103</f>
        <v>14.599999999999994</v>
      </c>
      <c r="G103" s="31">
        <f t="shared" si="20"/>
        <v>18.249999999999986</v>
      </c>
      <c r="H103" s="37">
        <f t="shared" si="21"/>
        <v>118.24999999999999</v>
      </c>
      <c r="I103" s="80">
        <f t="shared" si="16"/>
        <v>118.24999999999999</v>
      </c>
    </row>
    <row r="104" spans="1:9" ht="33.75" customHeight="1" x14ac:dyDescent="0.25">
      <c r="A104" s="35">
        <v>6</v>
      </c>
      <c r="B104" s="28" t="s">
        <v>40</v>
      </c>
      <c r="C104" s="35" t="s">
        <v>13</v>
      </c>
      <c r="D104" s="43">
        <v>20.2</v>
      </c>
      <c r="E104" s="43">
        <v>20.2</v>
      </c>
      <c r="F104" s="43">
        <f t="shared" si="19"/>
        <v>0</v>
      </c>
      <c r="G104" s="31">
        <f t="shared" si="20"/>
        <v>0</v>
      </c>
      <c r="H104" s="37">
        <f t="shared" si="21"/>
        <v>100</v>
      </c>
      <c r="I104" s="80">
        <f t="shared" si="16"/>
        <v>100</v>
      </c>
    </row>
    <row r="105" spans="1:9" ht="66" customHeight="1" x14ac:dyDescent="0.25">
      <c r="A105" s="38" t="s">
        <v>48</v>
      </c>
      <c r="B105" s="28" t="s">
        <v>41</v>
      </c>
      <c r="C105" s="35" t="s">
        <v>13</v>
      </c>
      <c r="D105" s="43">
        <v>41.5</v>
      </c>
      <c r="E105" s="43">
        <v>41.5</v>
      </c>
      <c r="F105" s="43">
        <f t="shared" si="19"/>
        <v>0</v>
      </c>
      <c r="G105" s="31">
        <f t="shared" si="20"/>
        <v>0</v>
      </c>
      <c r="H105" s="37">
        <f t="shared" si="21"/>
        <v>100</v>
      </c>
      <c r="I105" s="80">
        <f t="shared" si="16"/>
        <v>100</v>
      </c>
    </row>
    <row r="106" spans="1:9" ht="19.5" customHeight="1" x14ac:dyDescent="0.25">
      <c r="A106" s="38" t="s">
        <v>64</v>
      </c>
      <c r="B106" s="28" t="s">
        <v>42</v>
      </c>
      <c r="C106" s="35" t="s">
        <v>13</v>
      </c>
      <c r="D106" s="43">
        <v>71.5</v>
      </c>
      <c r="E106" s="43">
        <v>71.5</v>
      </c>
      <c r="F106" s="43">
        <f t="shared" si="19"/>
        <v>0</v>
      </c>
      <c r="G106" s="43">
        <f t="shared" si="20"/>
        <v>0</v>
      </c>
      <c r="H106" s="37">
        <f t="shared" si="21"/>
        <v>100</v>
      </c>
      <c r="I106" s="80">
        <f t="shared" si="16"/>
        <v>100</v>
      </c>
    </row>
    <row r="107" spans="1:9" ht="48.75" customHeight="1" x14ac:dyDescent="0.25">
      <c r="A107" s="38" t="s">
        <v>63</v>
      </c>
      <c r="B107" s="28" t="s">
        <v>83</v>
      </c>
      <c r="C107" s="35" t="s">
        <v>13</v>
      </c>
      <c r="D107" s="43">
        <v>58.2</v>
      </c>
      <c r="E107" s="43">
        <v>100</v>
      </c>
      <c r="F107" s="31">
        <f t="shared" si="19"/>
        <v>41.8</v>
      </c>
      <c r="G107" s="31">
        <f t="shared" si="20"/>
        <v>71.821305841924385</v>
      </c>
      <c r="H107" s="37">
        <f t="shared" si="21"/>
        <v>171.82130584192439</v>
      </c>
      <c r="I107" s="80">
        <f t="shared" si="16"/>
        <v>171.82130584192439</v>
      </c>
    </row>
    <row r="108" spans="1:9" ht="34.5" customHeight="1" x14ac:dyDescent="0.25">
      <c r="A108" s="95" t="s">
        <v>177</v>
      </c>
      <c r="B108" s="28" t="s">
        <v>182</v>
      </c>
      <c r="C108" s="35" t="s">
        <v>22</v>
      </c>
      <c r="D108" s="31">
        <v>1495</v>
      </c>
      <c r="E108" s="31">
        <v>3337</v>
      </c>
      <c r="F108" s="31">
        <f t="shared" si="19"/>
        <v>1842</v>
      </c>
      <c r="G108" s="31">
        <f t="shared" si="20"/>
        <v>123.21070234113711</v>
      </c>
      <c r="H108" s="37">
        <f t="shared" si="21"/>
        <v>223.21070234113711</v>
      </c>
      <c r="I108" s="80">
        <f t="shared" si="16"/>
        <v>223.21070234113711</v>
      </c>
    </row>
    <row r="109" spans="1:9" ht="47.25" x14ac:dyDescent="0.25">
      <c r="A109" s="96"/>
      <c r="B109" s="28" t="s">
        <v>209</v>
      </c>
      <c r="C109" s="35" t="s">
        <v>22</v>
      </c>
      <c r="D109" s="31">
        <v>374</v>
      </c>
      <c r="E109" s="31">
        <v>374</v>
      </c>
      <c r="F109" s="31">
        <f t="shared" si="19"/>
        <v>0</v>
      </c>
      <c r="G109" s="31">
        <f t="shared" si="20"/>
        <v>0</v>
      </c>
      <c r="H109" s="37">
        <f t="shared" si="21"/>
        <v>100</v>
      </c>
      <c r="I109" s="80">
        <f t="shared" si="16"/>
        <v>100</v>
      </c>
    </row>
    <row r="110" spans="1:9" ht="34.5" customHeight="1" x14ac:dyDescent="0.25">
      <c r="A110" s="38" t="s">
        <v>65</v>
      </c>
      <c r="B110" s="28" t="s">
        <v>176</v>
      </c>
      <c r="C110" s="35" t="s">
        <v>13</v>
      </c>
      <c r="D110" s="43">
        <v>86</v>
      </c>
      <c r="E110" s="43">
        <v>86</v>
      </c>
      <c r="F110" s="31">
        <f t="shared" si="19"/>
        <v>0</v>
      </c>
      <c r="G110" s="31">
        <f t="shared" si="20"/>
        <v>0</v>
      </c>
      <c r="H110" s="37">
        <f t="shared" si="21"/>
        <v>100</v>
      </c>
      <c r="I110" s="80">
        <f t="shared" si="16"/>
        <v>100</v>
      </c>
    </row>
    <row r="111" spans="1:9" ht="34.5" customHeight="1" x14ac:dyDescent="0.25">
      <c r="A111" s="38" t="s">
        <v>207</v>
      </c>
      <c r="B111" s="28" t="s">
        <v>210</v>
      </c>
      <c r="C111" s="35" t="s">
        <v>13</v>
      </c>
      <c r="D111" s="43">
        <v>53.5</v>
      </c>
      <c r="E111" s="43">
        <v>53.5</v>
      </c>
      <c r="F111" s="31">
        <f t="shared" si="19"/>
        <v>0</v>
      </c>
      <c r="G111" s="31">
        <f t="shared" si="20"/>
        <v>0</v>
      </c>
      <c r="H111" s="37">
        <f t="shared" si="21"/>
        <v>100</v>
      </c>
      <c r="I111" s="80">
        <f t="shared" si="16"/>
        <v>100</v>
      </c>
    </row>
    <row r="112" spans="1:9" ht="34.5" customHeight="1" x14ac:dyDescent="0.25">
      <c r="A112" s="38" t="s">
        <v>259</v>
      </c>
      <c r="B112" s="28" t="s">
        <v>251</v>
      </c>
      <c r="C112" s="35" t="s">
        <v>23</v>
      </c>
      <c r="D112" s="31">
        <v>2</v>
      </c>
      <c r="E112" s="31">
        <v>0</v>
      </c>
      <c r="F112" s="31">
        <f t="shared" si="19"/>
        <v>-2</v>
      </c>
      <c r="G112" s="31">
        <f t="shared" si="20"/>
        <v>-100</v>
      </c>
      <c r="H112" s="37"/>
      <c r="I112" s="80">
        <f t="shared" si="16"/>
        <v>0</v>
      </c>
    </row>
    <row r="113" spans="1:9" ht="48" customHeight="1" x14ac:dyDescent="0.25">
      <c r="A113" s="38" t="s">
        <v>292</v>
      </c>
      <c r="B113" s="28" t="s">
        <v>293</v>
      </c>
      <c r="C113" s="35" t="s">
        <v>23</v>
      </c>
      <c r="D113" s="31">
        <v>1</v>
      </c>
      <c r="E113" s="31">
        <v>1</v>
      </c>
      <c r="F113" s="31">
        <f t="shared" si="19"/>
        <v>0</v>
      </c>
      <c r="G113" s="31">
        <f t="shared" si="20"/>
        <v>0</v>
      </c>
      <c r="H113" s="37"/>
      <c r="I113" s="80">
        <f t="shared" si="16"/>
        <v>100</v>
      </c>
    </row>
    <row r="114" spans="1:9" ht="47.25" customHeight="1" x14ac:dyDescent="0.25">
      <c r="A114" s="38" t="s">
        <v>317</v>
      </c>
      <c r="B114" s="28" t="s">
        <v>320</v>
      </c>
      <c r="C114" s="35" t="s">
        <v>13</v>
      </c>
      <c r="D114" s="32">
        <v>9</v>
      </c>
      <c r="E114" s="32">
        <v>9.8699999999999992</v>
      </c>
      <c r="F114" s="32">
        <f t="shared" si="19"/>
        <v>0.86999999999999922</v>
      </c>
      <c r="G114" s="31">
        <f t="shared" si="20"/>
        <v>9.6666666666666714</v>
      </c>
      <c r="H114" s="37"/>
      <c r="I114" s="80">
        <f t="shared" si="16"/>
        <v>109.66666666666667</v>
      </c>
    </row>
    <row r="115" spans="1:9" ht="24" customHeight="1" x14ac:dyDescent="0.25">
      <c r="A115" s="53">
        <v>8</v>
      </c>
      <c r="B115" s="92" t="s">
        <v>87</v>
      </c>
      <c r="C115" s="91"/>
      <c r="D115" s="91"/>
      <c r="E115" s="91"/>
      <c r="F115" s="91"/>
      <c r="G115" s="91"/>
      <c r="H115" s="37"/>
      <c r="I115" s="80"/>
    </row>
    <row r="116" spans="1:9" ht="21.75" customHeight="1" x14ac:dyDescent="0.25">
      <c r="A116" s="31">
        <v>1</v>
      </c>
      <c r="B116" s="28" t="s">
        <v>168</v>
      </c>
      <c r="C116" s="41" t="s">
        <v>28</v>
      </c>
      <c r="D116" s="43">
        <v>477</v>
      </c>
      <c r="E116" s="43">
        <v>478.2</v>
      </c>
      <c r="F116" s="45">
        <f>E116-D116</f>
        <v>1.1999999999999886</v>
      </c>
      <c r="G116" s="46">
        <f>E116/D116*100-100</f>
        <v>0.25157232704403043</v>
      </c>
      <c r="H116" s="78">
        <f>E116/D116*100</f>
        <v>100.25157232704403</v>
      </c>
      <c r="I116" s="80">
        <f t="shared" si="16"/>
        <v>100.25157232704403</v>
      </c>
    </row>
    <row r="117" spans="1:9" ht="47.25" customHeight="1" x14ac:dyDescent="0.25">
      <c r="A117" s="31">
        <v>2</v>
      </c>
      <c r="B117" s="28" t="s">
        <v>88</v>
      </c>
      <c r="C117" s="41" t="s">
        <v>23</v>
      </c>
      <c r="D117" s="46">
        <v>1</v>
      </c>
      <c r="E117" s="46">
        <v>1</v>
      </c>
      <c r="F117" s="46">
        <f>E117-D117</f>
        <v>0</v>
      </c>
      <c r="G117" s="46">
        <f>E117/D117*100-100</f>
        <v>0</v>
      </c>
      <c r="H117" s="78">
        <f t="shared" ref="H117:H120" si="22">E117/D117*100</f>
        <v>100</v>
      </c>
      <c r="I117" s="80">
        <f t="shared" si="16"/>
        <v>100</v>
      </c>
    </row>
    <row r="118" spans="1:9" ht="48" customHeight="1" x14ac:dyDescent="0.25">
      <c r="A118" s="31">
        <v>3</v>
      </c>
      <c r="B118" s="28" t="s">
        <v>44</v>
      </c>
      <c r="C118" s="41" t="s">
        <v>23</v>
      </c>
      <c r="D118" s="46">
        <v>1</v>
      </c>
      <c r="E118" s="46">
        <v>2</v>
      </c>
      <c r="F118" s="46">
        <f>E118-D118</f>
        <v>1</v>
      </c>
      <c r="G118" s="46">
        <f>E118/D118*100-100</f>
        <v>100</v>
      </c>
      <c r="H118" s="78">
        <f t="shared" si="22"/>
        <v>200</v>
      </c>
      <c r="I118" s="80">
        <f t="shared" si="16"/>
        <v>200</v>
      </c>
    </row>
    <row r="119" spans="1:9" ht="34.5" customHeight="1" x14ac:dyDescent="0.25">
      <c r="A119" s="31">
        <v>4</v>
      </c>
      <c r="B119" s="28" t="s">
        <v>152</v>
      </c>
      <c r="C119" s="41" t="s">
        <v>13</v>
      </c>
      <c r="D119" s="45">
        <v>86</v>
      </c>
      <c r="E119" s="45">
        <v>96</v>
      </c>
      <c r="F119" s="46">
        <f>E119-D119</f>
        <v>10</v>
      </c>
      <c r="G119" s="46">
        <f>E119/D119*100-100</f>
        <v>11.627906976744185</v>
      </c>
      <c r="H119" s="78">
        <f t="shared" si="22"/>
        <v>111.62790697674419</v>
      </c>
      <c r="I119" s="80">
        <f t="shared" si="16"/>
        <v>111.62790697674419</v>
      </c>
    </row>
    <row r="120" spans="1:9" ht="48" customHeight="1" x14ac:dyDescent="0.25">
      <c r="A120" s="31">
        <v>5</v>
      </c>
      <c r="B120" s="28" t="s">
        <v>205</v>
      </c>
      <c r="C120" s="41" t="s">
        <v>13</v>
      </c>
      <c r="D120" s="45">
        <v>65</v>
      </c>
      <c r="E120" s="45">
        <v>83</v>
      </c>
      <c r="F120" s="46">
        <f>E120-D120</f>
        <v>18</v>
      </c>
      <c r="G120" s="46">
        <f>E120/D120*100-100</f>
        <v>27.692307692307679</v>
      </c>
      <c r="H120" s="78">
        <f t="shared" si="22"/>
        <v>127.69230769230768</v>
      </c>
      <c r="I120" s="80">
        <f t="shared" si="16"/>
        <v>127.69230769230768</v>
      </c>
    </row>
    <row r="121" spans="1:9" ht="23.25" customHeight="1" x14ac:dyDescent="0.25">
      <c r="A121" s="53">
        <v>9</v>
      </c>
      <c r="B121" s="92" t="s">
        <v>52</v>
      </c>
      <c r="C121" s="91"/>
      <c r="D121" s="91"/>
      <c r="E121" s="91"/>
      <c r="F121" s="91"/>
      <c r="G121" s="91"/>
      <c r="I121" s="80">
        <f t="shared" si="16"/>
        <v>100</v>
      </c>
    </row>
    <row r="122" spans="1:9" ht="31.5" customHeight="1" x14ac:dyDescent="0.25">
      <c r="A122" s="35">
        <v>1</v>
      </c>
      <c r="B122" s="16" t="s">
        <v>330</v>
      </c>
      <c r="C122" s="35" t="s">
        <v>13</v>
      </c>
      <c r="D122" s="43">
        <v>87</v>
      </c>
      <c r="E122" s="43">
        <v>97.8</v>
      </c>
      <c r="F122" s="31">
        <f>E122-D122</f>
        <v>10.799999999999997</v>
      </c>
      <c r="G122" s="31">
        <f>E122/D122*100-100</f>
        <v>12.413793103448285</v>
      </c>
      <c r="H122" s="37">
        <f>E122/D122*100</f>
        <v>112.41379310344828</v>
      </c>
      <c r="I122" s="80">
        <f t="shared" si="16"/>
        <v>112.41379310344828</v>
      </c>
    </row>
    <row r="123" spans="1:9" ht="36" customHeight="1" x14ac:dyDescent="0.25">
      <c r="A123" s="35">
        <v>2</v>
      </c>
      <c r="B123" s="16" t="s">
        <v>135</v>
      </c>
      <c r="C123" s="36" t="s">
        <v>26</v>
      </c>
      <c r="D123" s="31">
        <v>15</v>
      </c>
      <c r="E123" s="31">
        <v>15</v>
      </c>
      <c r="F123" s="31">
        <f t="shared" ref="F123:F150" si="23">E123-D123</f>
        <v>0</v>
      </c>
      <c r="G123" s="31">
        <f t="shared" ref="G123:G150" si="24">E123/D123*100-100</f>
        <v>0</v>
      </c>
      <c r="H123" s="37">
        <f t="shared" ref="H123:H150" si="25">E123/D123*100</f>
        <v>100</v>
      </c>
      <c r="I123" s="80">
        <f t="shared" si="16"/>
        <v>100</v>
      </c>
    </row>
    <row r="124" spans="1:9" ht="31.5" x14ac:dyDescent="0.25">
      <c r="A124" s="35">
        <v>3</v>
      </c>
      <c r="B124" s="16" t="s">
        <v>134</v>
      </c>
      <c r="C124" s="36" t="s">
        <v>13</v>
      </c>
      <c r="D124" s="31">
        <v>100</v>
      </c>
      <c r="E124" s="31">
        <v>100</v>
      </c>
      <c r="F124" s="31">
        <f t="shared" si="23"/>
        <v>0</v>
      </c>
      <c r="G124" s="31">
        <f t="shared" si="24"/>
        <v>0</v>
      </c>
      <c r="H124" s="37">
        <f t="shared" si="25"/>
        <v>100</v>
      </c>
      <c r="I124" s="80">
        <f t="shared" si="16"/>
        <v>100</v>
      </c>
    </row>
    <row r="125" spans="1:9" ht="35.25" customHeight="1" x14ac:dyDescent="0.25">
      <c r="A125" s="35">
        <v>4</v>
      </c>
      <c r="B125" s="16" t="s">
        <v>133</v>
      </c>
      <c r="C125" s="36" t="s">
        <v>13</v>
      </c>
      <c r="D125" s="31">
        <v>36</v>
      </c>
      <c r="E125" s="31">
        <v>36</v>
      </c>
      <c r="F125" s="31">
        <f t="shared" si="23"/>
        <v>0</v>
      </c>
      <c r="G125" s="31">
        <f t="shared" si="24"/>
        <v>0</v>
      </c>
      <c r="H125" s="37">
        <f t="shared" si="25"/>
        <v>100</v>
      </c>
      <c r="I125" s="80">
        <f t="shared" si="16"/>
        <v>100</v>
      </c>
    </row>
    <row r="126" spans="1:9" ht="33.75" customHeight="1" x14ac:dyDescent="0.25">
      <c r="A126" s="35">
        <v>5</v>
      </c>
      <c r="B126" s="16" t="s">
        <v>132</v>
      </c>
      <c r="C126" s="36" t="s">
        <v>13</v>
      </c>
      <c r="D126" s="43">
        <v>18.2</v>
      </c>
      <c r="E126" s="43">
        <v>18.2</v>
      </c>
      <c r="F126" s="31">
        <f t="shared" si="23"/>
        <v>0</v>
      </c>
      <c r="G126" s="31">
        <f t="shared" si="24"/>
        <v>0</v>
      </c>
      <c r="H126" s="37">
        <f t="shared" si="25"/>
        <v>100</v>
      </c>
      <c r="I126" s="80">
        <f t="shared" si="16"/>
        <v>100</v>
      </c>
    </row>
    <row r="127" spans="1:9" ht="47.25" x14ac:dyDescent="0.25">
      <c r="A127" s="35">
        <v>6</v>
      </c>
      <c r="B127" s="16" t="s">
        <v>131</v>
      </c>
      <c r="C127" s="36" t="s">
        <v>22</v>
      </c>
      <c r="D127" s="31">
        <v>8380</v>
      </c>
      <c r="E127" s="31">
        <v>8380</v>
      </c>
      <c r="F127" s="31">
        <f t="shared" si="23"/>
        <v>0</v>
      </c>
      <c r="G127" s="31">
        <f t="shared" si="24"/>
        <v>0</v>
      </c>
      <c r="H127" s="37">
        <f t="shared" si="25"/>
        <v>100</v>
      </c>
      <c r="I127" s="80">
        <f t="shared" si="16"/>
        <v>100</v>
      </c>
    </row>
    <row r="128" spans="1:9" ht="36.75" customHeight="1" x14ac:dyDescent="0.25">
      <c r="A128" s="35">
        <v>7</v>
      </c>
      <c r="B128" s="16" t="s">
        <v>130</v>
      </c>
      <c r="C128" s="36" t="s">
        <v>13</v>
      </c>
      <c r="D128" s="43">
        <v>7.1</v>
      </c>
      <c r="E128" s="43">
        <v>7.1</v>
      </c>
      <c r="F128" s="43">
        <f t="shared" si="23"/>
        <v>0</v>
      </c>
      <c r="G128" s="31">
        <f t="shared" si="24"/>
        <v>0</v>
      </c>
      <c r="H128" s="37">
        <f t="shared" si="25"/>
        <v>100</v>
      </c>
      <c r="I128" s="80">
        <f t="shared" si="16"/>
        <v>100</v>
      </c>
    </row>
    <row r="129" spans="1:9" ht="35.25" customHeight="1" x14ac:dyDescent="0.25">
      <c r="A129" s="35">
        <v>8</v>
      </c>
      <c r="B129" s="16" t="s">
        <v>129</v>
      </c>
      <c r="C129" s="36" t="s">
        <v>24</v>
      </c>
      <c r="D129" s="31">
        <v>11</v>
      </c>
      <c r="E129" s="31">
        <v>11</v>
      </c>
      <c r="F129" s="31">
        <f t="shared" si="23"/>
        <v>0</v>
      </c>
      <c r="G129" s="31">
        <f t="shared" si="24"/>
        <v>0</v>
      </c>
      <c r="H129" s="37">
        <f t="shared" si="25"/>
        <v>100</v>
      </c>
      <c r="I129" s="80">
        <f t="shared" si="16"/>
        <v>100</v>
      </c>
    </row>
    <row r="130" spans="1:9" ht="19.5" customHeight="1" x14ac:dyDescent="0.25">
      <c r="A130" s="35">
        <v>9</v>
      </c>
      <c r="B130" s="16" t="s">
        <v>128</v>
      </c>
      <c r="C130" s="36" t="s">
        <v>24</v>
      </c>
      <c r="D130" s="31">
        <v>3589</v>
      </c>
      <c r="E130" s="31">
        <v>1193</v>
      </c>
      <c r="F130" s="31">
        <f t="shared" si="23"/>
        <v>-2396</v>
      </c>
      <c r="G130" s="31">
        <f t="shared" si="24"/>
        <v>-66.759543048202843</v>
      </c>
      <c r="H130" s="37">
        <f t="shared" si="25"/>
        <v>33.240456951797157</v>
      </c>
      <c r="I130" s="80">
        <f t="shared" si="16"/>
        <v>33.240456951797157</v>
      </c>
    </row>
    <row r="131" spans="1:9" ht="19.5" customHeight="1" x14ac:dyDescent="0.25">
      <c r="A131" s="35">
        <v>10</v>
      </c>
      <c r="B131" s="16" t="s">
        <v>127</v>
      </c>
      <c r="C131" s="36" t="s">
        <v>34</v>
      </c>
      <c r="D131" s="43">
        <v>2336.3000000000002</v>
      </c>
      <c r="E131" s="43">
        <v>1058</v>
      </c>
      <c r="F131" s="43">
        <f t="shared" si="23"/>
        <v>-1278.3000000000002</v>
      </c>
      <c r="G131" s="31">
        <f t="shared" si="24"/>
        <v>-54.71471985618286</v>
      </c>
      <c r="H131" s="37">
        <f t="shared" si="25"/>
        <v>45.28528014381714</v>
      </c>
      <c r="I131" s="80">
        <f t="shared" si="16"/>
        <v>45.28528014381714</v>
      </c>
    </row>
    <row r="132" spans="1:9" ht="19.5" customHeight="1" x14ac:dyDescent="0.25">
      <c r="A132" s="35">
        <v>11</v>
      </c>
      <c r="B132" s="16" t="s">
        <v>126</v>
      </c>
      <c r="C132" s="36" t="s">
        <v>34</v>
      </c>
      <c r="D132" s="43">
        <v>176.1</v>
      </c>
      <c r="E132" s="43">
        <v>61</v>
      </c>
      <c r="F132" s="43">
        <f t="shared" si="23"/>
        <v>-115.1</v>
      </c>
      <c r="G132" s="31">
        <f t="shared" si="24"/>
        <v>-65.360590573537763</v>
      </c>
      <c r="H132" s="37">
        <f t="shared" si="25"/>
        <v>34.639409426462237</v>
      </c>
      <c r="I132" s="80">
        <f t="shared" si="16"/>
        <v>34.639409426462237</v>
      </c>
    </row>
    <row r="133" spans="1:9" ht="19.5" customHeight="1" x14ac:dyDescent="0.25">
      <c r="A133" s="35">
        <v>12</v>
      </c>
      <c r="B133" s="16" t="s">
        <v>194</v>
      </c>
      <c r="C133" s="36" t="s">
        <v>169</v>
      </c>
      <c r="D133" s="43">
        <v>392.3</v>
      </c>
      <c r="E133" s="43">
        <v>151.19999999999999</v>
      </c>
      <c r="F133" s="43">
        <f t="shared" si="23"/>
        <v>-241.10000000000002</v>
      </c>
      <c r="G133" s="43">
        <f t="shared" si="24"/>
        <v>-61.45806780525109</v>
      </c>
      <c r="H133" s="37">
        <f t="shared" si="25"/>
        <v>38.54193219474891</v>
      </c>
      <c r="I133" s="80">
        <f t="shared" si="16"/>
        <v>38.54193219474891</v>
      </c>
    </row>
    <row r="134" spans="1:9" ht="19.5" customHeight="1" x14ac:dyDescent="0.25">
      <c r="A134" s="35">
        <v>13</v>
      </c>
      <c r="B134" s="16" t="s">
        <v>195</v>
      </c>
      <c r="C134" s="36" t="s">
        <v>34</v>
      </c>
      <c r="D134" s="32">
        <v>24.84</v>
      </c>
      <c r="E134" s="32">
        <v>26</v>
      </c>
      <c r="F134" s="43">
        <f t="shared" si="23"/>
        <v>1.1600000000000001</v>
      </c>
      <c r="G134" s="43">
        <f t="shared" si="24"/>
        <v>4.6698872785829337</v>
      </c>
      <c r="H134" s="37">
        <f t="shared" si="25"/>
        <v>104.66988727858293</v>
      </c>
      <c r="I134" s="80">
        <f t="shared" si="16"/>
        <v>104.66988727858293</v>
      </c>
    </row>
    <row r="135" spans="1:9" ht="18.75" customHeight="1" x14ac:dyDescent="0.25">
      <c r="A135" s="35">
        <v>14</v>
      </c>
      <c r="B135" s="16" t="s">
        <v>49</v>
      </c>
      <c r="C135" s="36" t="s">
        <v>89</v>
      </c>
      <c r="D135" s="43">
        <v>545.29999999999995</v>
      </c>
      <c r="E135" s="43">
        <v>1097.7</v>
      </c>
      <c r="F135" s="43">
        <f t="shared" si="23"/>
        <v>552.40000000000009</v>
      </c>
      <c r="G135" s="43">
        <f t="shared" si="24"/>
        <v>101.30203557674676</v>
      </c>
      <c r="H135" s="37">
        <f t="shared" si="25"/>
        <v>201.30203557674676</v>
      </c>
      <c r="I135" s="80">
        <f t="shared" si="16"/>
        <v>201.30203557674676</v>
      </c>
    </row>
    <row r="136" spans="1:9" ht="31.5" customHeight="1" x14ac:dyDescent="0.25">
      <c r="A136" s="35">
        <v>15</v>
      </c>
      <c r="B136" s="16" t="s">
        <v>50</v>
      </c>
      <c r="C136" s="36" t="s">
        <v>23</v>
      </c>
      <c r="D136" s="31">
        <v>37</v>
      </c>
      <c r="E136" s="31">
        <v>42</v>
      </c>
      <c r="F136" s="31">
        <f t="shared" si="23"/>
        <v>5</v>
      </c>
      <c r="G136" s="31">
        <f t="shared" si="24"/>
        <v>13.513513513513516</v>
      </c>
      <c r="H136" s="37">
        <f t="shared" si="25"/>
        <v>113.51351351351352</v>
      </c>
      <c r="I136" s="80">
        <f t="shared" ref="I136:I199" si="26">G136+100</f>
        <v>113.51351351351352</v>
      </c>
    </row>
    <row r="137" spans="1:9" ht="31.5" customHeight="1" x14ac:dyDescent="0.25">
      <c r="A137" s="35">
        <v>16</v>
      </c>
      <c r="B137" s="16" t="s">
        <v>206</v>
      </c>
      <c r="C137" s="36" t="s">
        <v>23</v>
      </c>
      <c r="D137" s="31">
        <v>28</v>
      </c>
      <c r="E137" s="31">
        <v>28</v>
      </c>
      <c r="F137" s="31">
        <f t="shared" si="23"/>
        <v>0</v>
      </c>
      <c r="G137" s="31">
        <f t="shared" si="24"/>
        <v>0</v>
      </c>
      <c r="H137" s="37">
        <f t="shared" si="25"/>
        <v>100</v>
      </c>
      <c r="I137" s="80">
        <f t="shared" si="26"/>
        <v>100</v>
      </c>
    </row>
    <row r="138" spans="1:9" ht="18.75" customHeight="1" x14ac:dyDescent="0.25">
      <c r="A138" s="35">
        <v>17</v>
      </c>
      <c r="B138" s="16" t="s">
        <v>125</v>
      </c>
      <c r="C138" s="36" t="s">
        <v>13</v>
      </c>
      <c r="D138" s="31">
        <v>85</v>
      </c>
      <c r="E138" s="31">
        <v>84</v>
      </c>
      <c r="F138" s="31">
        <f t="shared" si="23"/>
        <v>-1</v>
      </c>
      <c r="G138" s="31">
        <f t="shared" si="24"/>
        <v>-1.1764705882352899</v>
      </c>
      <c r="H138" s="37">
        <f t="shared" si="25"/>
        <v>98.82352941176471</v>
      </c>
      <c r="I138" s="80">
        <f t="shared" si="26"/>
        <v>98.82352941176471</v>
      </c>
    </row>
    <row r="139" spans="1:9" ht="19.5" customHeight="1" x14ac:dyDescent="0.25">
      <c r="A139" s="35">
        <v>18</v>
      </c>
      <c r="B139" s="16" t="s">
        <v>51</v>
      </c>
      <c r="C139" s="36" t="s">
        <v>23</v>
      </c>
      <c r="D139" s="32">
        <v>410.1</v>
      </c>
      <c r="E139" s="32">
        <v>351.28</v>
      </c>
      <c r="F139" s="32">
        <f t="shared" si="23"/>
        <v>-58.82000000000005</v>
      </c>
      <c r="G139" s="32">
        <f t="shared" si="24"/>
        <v>-14.342843208973434</v>
      </c>
      <c r="H139" s="37">
        <f t="shared" si="25"/>
        <v>85.657156791026566</v>
      </c>
      <c r="I139" s="80">
        <f t="shared" si="26"/>
        <v>85.657156791026566</v>
      </c>
    </row>
    <row r="140" spans="1:9" ht="34.5" customHeight="1" x14ac:dyDescent="0.25">
      <c r="A140" s="35">
        <v>19</v>
      </c>
      <c r="B140" s="28" t="s">
        <v>124</v>
      </c>
      <c r="C140" s="36" t="s">
        <v>13</v>
      </c>
      <c r="D140" s="43">
        <v>32.799999999999997</v>
      </c>
      <c r="E140" s="43">
        <v>25.5</v>
      </c>
      <c r="F140" s="31">
        <f t="shared" si="23"/>
        <v>-7.2999999999999972</v>
      </c>
      <c r="G140" s="31">
        <f t="shared" si="24"/>
        <v>-22.256097560975604</v>
      </c>
      <c r="H140" s="37">
        <f t="shared" si="25"/>
        <v>77.743902439024396</v>
      </c>
      <c r="I140" s="80">
        <f t="shared" si="26"/>
        <v>77.743902439024396</v>
      </c>
    </row>
    <row r="141" spans="1:9" ht="33" customHeight="1" x14ac:dyDescent="0.25">
      <c r="A141" s="35">
        <v>20</v>
      </c>
      <c r="B141" s="28" t="s">
        <v>123</v>
      </c>
      <c r="C141" s="36" t="s">
        <v>13</v>
      </c>
      <c r="D141" s="43">
        <v>100</v>
      </c>
      <c r="E141" s="43">
        <v>100</v>
      </c>
      <c r="F141" s="43">
        <f t="shared" si="23"/>
        <v>0</v>
      </c>
      <c r="G141" s="43">
        <f t="shared" si="24"/>
        <v>0</v>
      </c>
      <c r="H141" s="37">
        <f t="shared" si="25"/>
        <v>100</v>
      </c>
      <c r="I141" s="80">
        <f t="shared" si="26"/>
        <v>100</v>
      </c>
    </row>
    <row r="142" spans="1:9" ht="17.25" customHeight="1" x14ac:dyDescent="0.25">
      <c r="A142" s="35">
        <v>21</v>
      </c>
      <c r="B142" s="28" t="s">
        <v>141</v>
      </c>
      <c r="C142" s="36" t="s">
        <v>11</v>
      </c>
      <c r="D142" s="31" t="s">
        <v>12</v>
      </c>
      <c r="E142" s="31" t="s">
        <v>12</v>
      </c>
      <c r="F142" s="31" t="s">
        <v>155</v>
      </c>
      <c r="G142" s="31" t="s">
        <v>155</v>
      </c>
      <c r="H142" s="37"/>
      <c r="I142" s="80"/>
    </row>
    <row r="143" spans="1:9" ht="33" customHeight="1" x14ac:dyDescent="0.25">
      <c r="A143" s="35">
        <v>22</v>
      </c>
      <c r="B143" s="28" t="s">
        <v>121</v>
      </c>
      <c r="C143" s="36" t="s">
        <v>13</v>
      </c>
      <c r="D143" s="43">
        <v>90.5</v>
      </c>
      <c r="E143" s="43">
        <v>90.9</v>
      </c>
      <c r="F143" s="43">
        <f>E143-D143</f>
        <v>0.40000000000000568</v>
      </c>
      <c r="G143" s="43">
        <f>E143/D143*100-100</f>
        <v>0.4419889502762544</v>
      </c>
      <c r="H143" s="37">
        <f t="shared" si="25"/>
        <v>100.44198895027625</v>
      </c>
      <c r="I143" s="80">
        <f t="shared" si="26"/>
        <v>100.44198895027625</v>
      </c>
    </row>
    <row r="144" spans="1:9" ht="33" customHeight="1" x14ac:dyDescent="0.25">
      <c r="A144" s="35">
        <v>23</v>
      </c>
      <c r="B144" s="28" t="s">
        <v>140</v>
      </c>
      <c r="C144" s="36" t="s">
        <v>13</v>
      </c>
      <c r="D144" s="31">
        <v>75</v>
      </c>
      <c r="E144" s="31">
        <v>57</v>
      </c>
      <c r="F144" s="31">
        <f t="shared" si="23"/>
        <v>-18</v>
      </c>
      <c r="G144" s="31">
        <f t="shared" si="24"/>
        <v>-24</v>
      </c>
      <c r="H144" s="37">
        <f t="shared" si="25"/>
        <v>76</v>
      </c>
      <c r="I144" s="80">
        <f t="shared" si="26"/>
        <v>76</v>
      </c>
    </row>
    <row r="145" spans="1:9" ht="33" customHeight="1" x14ac:dyDescent="0.25">
      <c r="A145" s="35">
        <v>24</v>
      </c>
      <c r="B145" s="28" t="s">
        <v>156</v>
      </c>
      <c r="C145" s="36" t="s">
        <v>13</v>
      </c>
      <c r="D145" s="31">
        <v>100</v>
      </c>
      <c r="E145" s="31">
        <v>142</v>
      </c>
      <c r="F145" s="31">
        <f t="shared" si="23"/>
        <v>42</v>
      </c>
      <c r="G145" s="31">
        <f t="shared" si="24"/>
        <v>42</v>
      </c>
      <c r="H145" s="37">
        <f t="shared" si="25"/>
        <v>142</v>
      </c>
      <c r="I145" s="80">
        <f t="shared" si="26"/>
        <v>142</v>
      </c>
    </row>
    <row r="146" spans="1:9" ht="49.5" customHeight="1" x14ac:dyDescent="0.25">
      <c r="A146" s="35">
        <v>25</v>
      </c>
      <c r="B146" s="28" t="s">
        <v>183</v>
      </c>
      <c r="C146" s="36" t="s">
        <v>24</v>
      </c>
      <c r="D146" s="31">
        <v>5</v>
      </c>
      <c r="E146" s="31">
        <v>5</v>
      </c>
      <c r="F146" s="31">
        <f t="shared" si="23"/>
        <v>0</v>
      </c>
      <c r="G146" s="31">
        <f t="shared" si="24"/>
        <v>0</v>
      </c>
      <c r="H146" s="37">
        <f t="shared" si="25"/>
        <v>100</v>
      </c>
      <c r="I146" s="80">
        <f t="shared" si="26"/>
        <v>100</v>
      </c>
    </row>
    <row r="147" spans="1:9" ht="18" customHeight="1" x14ac:dyDescent="0.25">
      <c r="A147" s="35">
        <v>26</v>
      </c>
      <c r="B147" s="28" t="s">
        <v>184</v>
      </c>
      <c r="C147" s="36" t="s">
        <v>24</v>
      </c>
      <c r="D147" s="31">
        <v>5</v>
      </c>
      <c r="E147" s="31">
        <v>5</v>
      </c>
      <c r="F147" s="31">
        <f t="shared" si="23"/>
        <v>0</v>
      </c>
      <c r="G147" s="31">
        <f t="shared" si="24"/>
        <v>0</v>
      </c>
      <c r="H147" s="37">
        <f t="shared" si="25"/>
        <v>100</v>
      </c>
      <c r="I147" s="80">
        <f t="shared" si="26"/>
        <v>100</v>
      </c>
    </row>
    <row r="148" spans="1:9" ht="33" customHeight="1" x14ac:dyDescent="0.25">
      <c r="A148" s="35">
        <v>27</v>
      </c>
      <c r="B148" s="28" t="s">
        <v>185</v>
      </c>
      <c r="C148" s="36" t="s">
        <v>24</v>
      </c>
      <c r="D148" s="31">
        <v>2</v>
      </c>
      <c r="E148" s="31">
        <v>2</v>
      </c>
      <c r="F148" s="31">
        <f t="shared" si="23"/>
        <v>0</v>
      </c>
      <c r="G148" s="31">
        <f t="shared" si="24"/>
        <v>0</v>
      </c>
      <c r="H148" s="37">
        <f t="shared" si="25"/>
        <v>100</v>
      </c>
      <c r="I148" s="80">
        <f t="shared" si="26"/>
        <v>100</v>
      </c>
    </row>
    <row r="149" spans="1:9" ht="16.5" customHeight="1" x14ac:dyDescent="0.25">
      <c r="A149" s="35">
        <v>28</v>
      </c>
      <c r="B149" s="28" t="s">
        <v>300</v>
      </c>
      <c r="C149" s="36" t="s">
        <v>13</v>
      </c>
      <c r="D149" s="31">
        <v>95</v>
      </c>
      <c r="E149" s="31">
        <v>95</v>
      </c>
      <c r="F149" s="31">
        <f t="shared" si="23"/>
        <v>0</v>
      </c>
      <c r="G149" s="31">
        <f t="shared" si="24"/>
        <v>0</v>
      </c>
      <c r="H149" s="37">
        <f t="shared" si="25"/>
        <v>100</v>
      </c>
      <c r="I149" s="80">
        <f t="shared" si="26"/>
        <v>100</v>
      </c>
    </row>
    <row r="150" spans="1:9" ht="32.25" customHeight="1" x14ac:dyDescent="0.25">
      <c r="A150" s="35">
        <v>29</v>
      </c>
      <c r="B150" s="28" t="s">
        <v>301</v>
      </c>
      <c r="C150" s="36" t="s">
        <v>13</v>
      </c>
      <c r="D150" s="31">
        <v>60</v>
      </c>
      <c r="E150" s="31">
        <v>65</v>
      </c>
      <c r="F150" s="31">
        <f t="shared" si="23"/>
        <v>5</v>
      </c>
      <c r="G150" s="31">
        <f t="shared" si="24"/>
        <v>8.3333333333333286</v>
      </c>
      <c r="H150" s="37">
        <f t="shared" si="25"/>
        <v>108.33333333333333</v>
      </c>
      <c r="I150" s="80">
        <f t="shared" si="26"/>
        <v>108.33333333333333</v>
      </c>
    </row>
    <row r="151" spans="1:9" ht="20.25" customHeight="1" x14ac:dyDescent="0.25">
      <c r="A151" s="53">
        <v>10</v>
      </c>
      <c r="B151" s="92" t="s">
        <v>90</v>
      </c>
      <c r="C151" s="93"/>
      <c r="D151" s="93"/>
      <c r="E151" s="93"/>
      <c r="F151" s="93"/>
      <c r="G151" s="93"/>
      <c r="I151" s="80"/>
    </row>
    <row r="152" spans="1:9" ht="31.5" customHeight="1" x14ac:dyDescent="0.25">
      <c r="A152" s="35">
        <v>1</v>
      </c>
      <c r="B152" s="28" t="s">
        <v>91</v>
      </c>
      <c r="C152" s="35" t="s">
        <v>13</v>
      </c>
      <c r="D152" s="33">
        <v>49</v>
      </c>
      <c r="E152" s="33">
        <v>49</v>
      </c>
      <c r="F152" s="47">
        <f>E152-D152</f>
        <v>0</v>
      </c>
      <c r="G152" s="47">
        <f>E152/D152*100-100</f>
        <v>0</v>
      </c>
      <c r="H152" s="37"/>
      <c r="I152" s="80">
        <f t="shared" si="26"/>
        <v>100</v>
      </c>
    </row>
    <row r="153" spans="1:9" ht="47.25" hidden="1" customHeight="1" x14ac:dyDescent="0.25">
      <c r="A153" s="35">
        <v>2</v>
      </c>
      <c r="B153" s="28" t="s">
        <v>294</v>
      </c>
      <c r="C153" s="35" t="s">
        <v>23</v>
      </c>
      <c r="D153" s="33">
        <v>0</v>
      </c>
      <c r="E153" s="33">
        <v>0</v>
      </c>
      <c r="F153" s="47">
        <f>E153-D153</f>
        <v>0</v>
      </c>
      <c r="G153" s="47" t="e">
        <f>E153/D153*100-100</f>
        <v>#DIV/0!</v>
      </c>
      <c r="H153" s="37"/>
      <c r="I153" s="80" t="e">
        <f t="shared" si="26"/>
        <v>#DIV/0!</v>
      </c>
    </row>
    <row r="154" spans="1:9" ht="21" customHeight="1" x14ac:dyDescent="0.25">
      <c r="A154" s="53">
        <v>11</v>
      </c>
      <c r="B154" s="92" t="s">
        <v>96</v>
      </c>
      <c r="C154" s="91"/>
      <c r="D154" s="91"/>
      <c r="E154" s="91"/>
      <c r="F154" s="91"/>
      <c r="G154" s="91"/>
      <c r="I154" s="80"/>
    </row>
    <row r="155" spans="1:9" ht="20.25" customHeight="1" x14ac:dyDescent="0.25">
      <c r="A155" s="35">
        <v>1</v>
      </c>
      <c r="B155" s="28" t="s">
        <v>36</v>
      </c>
      <c r="C155" s="35" t="s">
        <v>28</v>
      </c>
      <c r="D155" s="21">
        <v>4985.1000000000004</v>
      </c>
      <c r="E155" s="21">
        <v>3930.558</v>
      </c>
      <c r="F155" s="21">
        <f t="shared" ref="F155:F166" si="27">E155-D155</f>
        <v>-1054.5420000000004</v>
      </c>
      <c r="G155" s="31">
        <f t="shared" ref="G155:G166" si="28">E155/D155*100-100</f>
        <v>-21.153878558103159</v>
      </c>
      <c r="H155" s="78">
        <f>E155/D155*100</f>
        <v>78.846121441896841</v>
      </c>
      <c r="I155" s="80">
        <f t="shared" si="26"/>
        <v>78.846121441896841</v>
      </c>
    </row>
    <row r="156" spans="1:9" ht="18.75" customHeight="1" x14ac:dyDescent="0.25">
      <c r="A156" s="35">
        <v>2</v>
      </c>
      <c r="B156" s="28" t="s">
        <v>37</v>
      </c>
      <c r="C156" s="35" t="s">
        <v>18</v>
      </c>
      <c r="D156" s="21">
        <v>59.055999999999997</v>
      </c>
      <c r="E156" s="21">
        <v>58.451000000000001</v>
      </c>
      <c r="F156" s="21">
        <f t="shared" si="27"/>
        <v>-0.60499999999999687</v>
      </c>
      <c r="G156" s="31">
        <f t="shared" si="28"/>
        <v>-1.0244513681928851</v>
      </c>
      <c r="H156" s="78">
        <f t="shared" ref="H156:H164" si="29">E156/D156*100</f>
        <v>98.975548631807115</v>
      </c>
      <c r="I156" s="80">
        <f t="shared" si="26"/>
        <v>98.975548631807115</v>
      </c>
    </row>
    <row r="157" spans="1:9" ht="36" customHeight="1" x14ac:dyDescent="0.25">
      <c r="A157" s="35">
        <v>3</v>
      </c>
      <c r="B157" s="28" t="s">
        <v>295</v>
      </c>
      <c r="C157" s="35" t="s">
        <v>18</v>
      </c>
      <c r="D157" s="21">
        <v>0.60499999999999998</v>
      </c>
      <c r="E157" s="21">
        <v>0</v>
      </c>
      <c r="F157" s="21">
        <f t="shared" si="27"/>
        <v>-0.60499999999999998</v>
      </c>
      <c r="G157" s="31">
        <f t="shared" si="28"/>
        <v>-100</v>
      </c>
      <c r="H157" s="78"/>
      <c r="I157" s="80">
        <f t="shared" si="26"/>
        <v>0</v>
      </c>
    </row>
    <row r="158" spans="1:9" ht="32.25" customHeight="1" x14ac:dyDescent="0.25">
      <c r="A158" s="35">
        <v>4</v>
      </c>
      <c r="B158" s="28" t="s">
        <v>296</v>
      </c>
      <c r="C158" s="35" t="s">
        <v>18</v>
      </c>
      <c r="D158" s="21">
        <v>0.60499999999999998</v>
      </c>
      <c r="E158" s="21">
        <v>0</v>
      </c>
      <c r="F158" s="21">
        <f t="shared" si="27"/>
        <v>-0.60499999999999998</v>
      </c>
      <c r="G158" s="31">
        <f t="shared" si="28"/>
        <v>-100</v>
      </c>
      <c r="H158" s="78"/>
      <c r="I158" s="80">
        <f t="shared" si="26"/>
        <v>0</v>
      </c>
    </row>
    <row r="159" spans="1:9" ht="50.25" customHeight="1" x14ac:dyDescent="0.25">
      <c r="A159" s="35">
        <v>5</v>
      </c>
      <c r="B159" s="28" t="s">
        <v>297</v>
      </c>
      <c r="C159" s="35" t="s">
        <v>18</v>
      </c>
      <c r="D159" s="21">
        <v>5.4850000000000003</v>
      </c>
      <c r="E159" s="21">
        <v>5.4850000000000003</v>
      </c>
      <c r="F159" s="21">
        <f t="shared" si="27"/>
        <v>0</v>
      </c>
      <c r="G159" s="31">
        <f t="shared" si="28"/>
        <v>0</v>
      </c>
      <c r="H159" s="78"/>
      <c r="I159" s="80">
        <f t="shared" si="26"/>
        <v>100</v>
      </c>
    </row>
    <row r="160" spans="1:9" ht="47.25" x14ac:dyDescent="0.25">
      <c r="A160" s="35">
        <v>6</v>
      </c>
      <c r="B160" s="28" t="s">
        <v>45</v>
      </c>
      <c r="C160" s="35" t="s">
        <v>18</v>
      </c>
      <c r="D160" s="21">
        <v>1.508</v>
      </c>
      <c r="E160" s="21">
        <v>30.225999999999999</v>
      </c>
      <c r="F160" s="21">
        <f t="shared" si="27"/>
        <v>28.718</v>
      </c>
      <c r="G160" s="31">
        <f t="shared" si="28"/>
        <v>1904.3766578249335</v>
      </c>
      <c r="H160" s="78">
        <f t="shared" si="29"/>
        <v>2004.3766578249335</v>
      </c>
      <c r="I160" s="80">
        <f t="shared" si="26"/>
        <v>2004.3766578249335</v>
      </c>
    </row>
    <row r="161" spans="1:9" ht="48.75" customHeight="1" x14ac:dyDescent="0.25">
      <c r="A161" s="35">
        <v>7</v>
      </c>
      <c r="B161" s="28" t="s">
        <v>46</v>
      </c>
      <c r="C161" s="35" t="s">
        <v>13</v>
      </c>
      <c r="D161" s="32">
        <v>97.42</v>
      </c>
      <c r="E161" s="32">
        <v>48.29</v>
      </c>
      <c r="F161" s="32">
        <f t="shared" si="27"/>
        <v>-49.13</v>
      </c>
      <c r="G161" s="31">
        <f t="shared" si="28"/>
        <v>-50.431122972695547</v>
      </c>
      <c r="H161" s="78">
        <f t="shared" si="29"/>
        <v>49.568877027304453</v>
      </c>
      <c r="I161" s="80">
        <f t="shared" si="26"/>
        <v>49.568877027304453</v>
      </c>
    </row>
    <row r="162" spans="1:9" ht="33" customHeight="1" x14ac:dyDescent="0.25">
      <c r="A162" s="35">
        <v>8</v>
      </c>
      <c r="B162" s="28" t="s">
        <v>170</v>
      </c>
      <c r="C162" s="35" t="s">
        <v>13</v>
      </c>
      <c r="D162" s="31">
        <v>50</v>
      </c>
      <c r="E162" s="31">
        <v>0</v>
      </c>
      <c r="F162" s="31">
        <f t="shared" si="27"/>
        <v>-50</v>
      </c>
      <c r="G162" s="31">
        <f t="shared" si="28"/>
        <v>-100</v>
      </c>
      <c r="H162" s="78">
        <f t="shared" si="29"/>
        <v>0</v>
      </c>
      <c r="I162" s="80">
        <f t="shared" si="26"/>
        <v>0</v>
      </c>
    </row>
    <row r="163" spans="1:9" ht="18.75" customHeight="1" x14ac:dyDescent="0.25">
      <c r="A163" s="35">
        <v>9</v>
      </c>
      <c r="B163" s="28" t="s">
        <v>171</v>
      </c>
      <c r="C163" s="35" t="s">
        <v>22</v>
      </c>
      <c r="D163" s="31">
        <v>5</v>
      </c>
      <c r="E163" s="31">
        <v>3</v>
      </c>
      <c r="F163" s="31">
        <f t="shared" si="27"/>
        <v>-2</v>
      </c>
      <c r="G163" s="31">
        <f t="shared" si="28"/>
        <v>-40</v>
      </c>
      <c r="H163" s="78">
        <f t="shared" si="29"/>
        <v>60</v>
      </c>
      <c r="I163" s="80">
        <f t="shared" si="26"/>
        <v>60</v>
      </c>
    </row>
    <row r="164" spans="1:9" ht="33" customHeight="1" x14ac:dyDescent="0.25">
      <c r="A164" s="35">
        <v>10</v>
      </c>
      <c r="B164" s="28" t="s">
        <v>140</v>
      </c>
      <c r="C164" s="35" t="s">
        <v>13</v>
      </c>
      <c r="D164" s="31">
        <v>65</v>
      </c>
      <c r="E164" s="31">
        <v>65</v>
      </c>
      <c r="F164" s="31">
        <f t="shared" si="27"/>
        <v>0</v>
      </c>
      <c r="G164" s="31">
        <f t="shared" si="28"/>
        <v>0</v>
      </c>
      <c r="H164" s="78">
        <f t="shared" si="29"/>
        <v>100</v>
      </c>
      <c r="I164" s="80">
        <f t="shared" si="26"/>
        <v>100</v>
      </c>
    </row>
    <row r="165" spans="1:9" ht="24.75" customHeight="1" x14ac:dyDescent="0.25">
      <c r="A165" s="53">
        <v>12</v>
      </c>
      <c r="B165" s="92" t="s">
        <v>97</v>
      </c>
      <c r="C165" s="93"/>
      <c r="D165" s="93"/>
      <c r="E165" s="93"/>
      <c r="F165" s="93"/>
      <c r="G165" s="93"/>
      <c r="I165" s="80"/>
    </row>
    <row r="166" spans="1:9" ht="31.5" x14ac:dyDescent="0.25">
      <c r="A166" s="35">
        <v>1</v>
      </c>
      <c r="B166" s="28" t="s">
        <v>98</v>
      </c>
      <c r="C166" s="35" t="s">
        <v>13</v>
      </c>
      <c r="D166" s="47">
        <v>75</v>
      </c>
      <c r="E166" s="77">
        <v>100</v>
      </c>
      <c r="F166" s="48">
        <f t="shared" si="27"/>
        <v>25</v>
      </c>
      <c r="G166" s="47">
        <f t="shared" si="28"/>
        <v>33.333333333333314</v>
      </c>
      <c r="I166" s="80">
        <f t="shared" si="26"/>
        <v>133.33333333333331</v>
      </c>
    </row>
    <row r="167" spans="1:9" ht="21" customHeight="1" x14ac:dyDescent="0.25">
      <c r="A167" s="35">
        <v>2</v>
      </c>
      <c r="B167" s="28" t="s">
        <v>186</v>
      </c>
      <c r="C167" s="35" t="s">
        <v>13</v>
      </c>
      <c r="D167" s="33" t="s">
        <v>187</v>
      </c>
      <c r="E167" s="48">
        <v>0</v>
      </c>
      <c r="F167" s="48">
        <f>E167-50</f>
        <v>-50</v>
      </c>
      <c r="G167" s="47">
        <f>E167/50*100-100</f>
        <v>-100</v>
      </c>
      <c r="I167" s="80">
        <f t="shared" si="26"/>
        <v>0</v>
      </c>
    </row>
    <row r="168" spans="1:9" ht="24" customHeight="1" x14ac:dyDescent="0.25">
      <c r="A168" s="53">
        <v>13</v>
      </c>
      <c r="B168" s="92" t="s">
        <v>99</v>
      </c>
      <c r="C168" s="91"/>
      <c r="D168" s="91"/>
      <c r="E168" s="91"/>
      <c r="F168" s="91"/>
      <c r="G168" s="91"/>
      <c r="I168" s="80"/>
    </row>
    <row r="169" spans="1:9" ht="31.5" customHeight="1" x14ac:dyDescent="0.25">
      <c r="A169" s="35">
        <v>1</v>
      </c>
      <c r="B169" s="28" t="s">
        <v>100</v>
      </c>
      <c r="C169" s="35"/>
      <c r="D169" s="33"/>
      <c r="E169" s="33"/>
      <c r="F169" s="33"/>
      <c r="G169" s="33"/>
      <c r="I169" s="80"/>
    </row>
    <row r="170" spans="1:9" ht="15.75" x14ac:dyDescent="0.25">
      <c r="A170" s="38" t="s">
        <v>101</v>
      </c>
      <c r="B170" s="16" t="s">
        <v>103</v>
      </c>
      <c r="C170" s="35" t="s">
        <v>13</v>
      </c>
      <c r="D170" s="47">
        <v>100</v>
      </c>
      <c r="E170" s="47">
        <v>100</v>
      </c>
      <c r="F170" s="47">
        <f t="shared" ref="F170:F200" si="30">E170-D170</f>
        <v>0</v>
      </c>
      <c r="G170" s="47">
        <f t="shared" ref="G170:G200" si="31">E170/D170*100-100</f>
        <v>0</v>
      </c>
      <c r="H170" s="78">
        <f>E170/D170*100</f>
        <v>100</v>
      </c>
      <c r="I170" s="80">
        <f t="shared" si="26"/>
        <v>100</v>
      </c>
    </row>
    <row r="171" spans="1:9" ht="32.25" customHeight="1" x14ac:dyDescent="0.25">
      <c r="A171" s="38" t="s">
        <v>102</v>
      </c>
      <c r="B171" s="39" t="s">
        <v>104</v>
      </c>
      <c r="C171" s="35" t="s">
        <v>13</v>
      </c>
      <c r="D171" s="47">
        <v>40</v>
      </c>
      <c r="E171" s="47">
        <v>40</v>
      </c>
      <c r="F171" s="47">
        <f>E171-D171</f>
        <v>0</v>
      </c>
      <c r="G171" s="47">
        <f t="shared" si="31"/>
        <v>0</v>
      </c>
      <c r="H171" s="78">
        <f t="shared" ref="H171:H176" si="32">E171/D171*100</f>
        <v>100</v>
      </c>
      <c r="I171" s="80">
        <f t="shared" si="26"/>
        <v>100</v>
      </c>
    </row>
    <row r="172" spans="1:9" ht="33" customHeight="1" x14ac:dyDescent="0.25">
      <c r="A172" s="38" t="s">
        <v>61</v>
      </c>
      <c r="B172" s="39" t="s">
        <v>109</v>
      </c>
      <c r="C172" s="35" t="s">
        <v>13</v>
      </c>
      <c r="D172" s="48">
        <v>4.2</v>
      </c>
      <c r="E172" s="48">
        <v>3.28</v>
      </c>
      <c r="F172" s="48">
        <f t="shared" si="30"/>
        <v>-0.92000000000000037</v>
      </c>
      <c r="G172" s="33">
        <f t="shared" si="31"/>
        <v>-21.904761904761912</v>
      </c>
      <c r="H172" s="78">
        <f t="shared" si="32"/>
        <v>78.095238095238088</v>
      </c>
      <c r="I172" s="80">
        <f t="shared" si="26"/>
        <v>78.095238095238088</v>
      </c>
    </row>
    <row r="173" spans="1:9" ht="48.75" customHeight="1" x14ac:dyDescent="0.25">
      <c r="A173" s="38" t="s">
        <v>47</v>
      </c>
      <c r="B173" s="39" t="s">
        <v>108</v>
      </c>
      <c r="C173" s="35" t="s">
        <v>13</v>
      </c>
      <c r="D173" s="47">
        <v>100</v>
      </c>
      <c r="E173" s="47">
        <v>100</v>
      </c>
      <c r="F173" s="47">
        <f t="shared" si="30"/>
        <v>0</v>
      </c>
      <c r="G173" s="47">
        <f t="shared" si="31"/>
        <v>0</v>
      </c>
      <c r="H173" s="78">
        <f t="shared" si="32"/>
        <v>100</v>
      </c>
      <c r="I173" s="80">
        <f t="shared" si="26"/>
        <v>100</v>
      </c>
    </row>
    <row r="174" spans="1:9" ht="46.5" customHeight="1" x14ac:dyDescent="0.25">
      <c r="A174" s="38" t="s">
        <v>105</v>
      </c>
      <c r="B174" s="39" t="s">
        <v>107</v>
      </c>
      <c r="C174" s="35" t="s">
        <v>13</v>
      </c>
      <c r="D174" s="47">
        <v>100</v>
      </c>
      <c r="E174" s="47">
        <v>100</v>
      </c>
      <c r="F174" s="47">
        <f t="shared" si="30"/>
        <v>0</v>
      </c>
      <c r="G174" s="47">
        <f t="shared" si="31"/>
        <v>0</v>
      </c>
      <c r="H174" s="78">
        <f t="shared" si="32"/>
        <v>100</v>
      </c>
      <c r="I174" s="80">
        <f t="shared" si="26"/>
        <v>100</v>
      </c>
    </row>
    <row r="175" spans="1:9" ht="81" customHeight="1" x14ac:dyDescent="0.25">
      <c r="A175" s="38" t="s">
        <v>62</v>
      </c>
      <c r="B175" s="39" t="s">
        <v>106</v>
      </c>
      <c r="C175" s="35" t="s">
        <v>13</v>
      </c>
      <c r="D175" s="47">
        <v>89</v>
      </c>
      <c r="E175" s="47">
        <v>89</v>
      </c>
      <c r="F175" s="47">
        <f t="shared" si="30"/>
        <v>0</v>
      </c>
      <c r="G175" s="47">
        <f t="shared" si="31"/>
        <v>0</v>
      </c>
      <c r="H175" s="78">
        <f t="shared" si="32"/>
        <v>100</v>
      </c>
      <c r="I175" s="80">
        <f t="shared" si="26"/>
        <v>100</v>
      </c>
    </row>
    <row r="176" spans="1:9" ht="31.5" x14ac:dyDescent="0.25">
      <c r="A176" s="38" t="s">
        <v>178</v>
      </c>
      <c r="B176" s="39" t="s">
        <v>321</v>
      </c>
      <c r="C176" s="35" t="s">
        <v>24</v>
      </c>
      <c r="D176" s="47">
        <v>1</v>
      </c>
      <c r="E176" s="47">
        <v>1</v>
      </c>
      <c r="F176" s="47">
        <f t="shared" si="30"/>
        <v>0</v>
      </c>
      <c r="G176" s="47">
        <f t="shared" si="31"/>
        <v>0</v>
      </c>
      <c r="H176" s="68">
        <f t="shared" si="32"/>
        <v>100</v>
      </c>
      <c r="I176" s="80">
        <f t="shared" si="26"/>
        <v>100</v>
      </c>
    </row>
    <row r="177" spans="1:9" s="12" customFormat="1" ht="23.25" customHeight="1" x14ac:dyDescent="0.25">
      <c r="A177" s="54">
        <v>14</v>
      </c>
      <c r="B177" s="92" t="s">
        <v>143</v>
      </c>
      <c r="C177" s="92"/>
      <c r="D177" s="92"/>
      <c r="E177" s="92"/>
      <c r="F177" s="92"/>
      <c r="G177" s="92"/>
      <c r="I177" s="80"/>
    </row>
    <row r="178" spans="1:9" ht="31.5" x14ac:dyDescent="0.25">
      <c r="A178" s="35">
        <v>1</v>
      </c>
      <c r="B178" s="42" t="s">
        <v>144</v>
      </c>
      <c r="C178" s="35" t="s">
        <v>145</v>
      </c>
      <c r="D178" s="49">
        <v>21.661000000000001</v>
      </c>
      <c r="E178" s="49">
        <v>21.651</v>
      </c>
      <c r="F178" s="49">
        <f t="shared" si="30"/>
        <v>-1.0000000000001563E-2</v>
      </c>
      <c r="G178" s="47">
        <f t="shared" si="31"/>
        <v>-4.6165920317633891E-2</v>
      </c>
      <c r="H178" s="78">
        <f>E178/D178*100</f>
        <v>99.953834079682366</v>
      </c>
      <c r="I178" s="80">
        <f t="shared" si="26"/>
        <v>99.953834079682366</v>
      </c>
    </row>
    <row r="179" spans="1:9" ht="31.5" x14ac:dyDescent="0.25">
      <c r="A179" s="35">
        <v>2</v>
      </c>
      <c r="B179" s="42" t="s">
        <v>146</v>
      </c>
      <c r="C179" s="35" t="s">
        <v>22</v>
      </c>
      <c r="D179" s="35">
        <v>368</v>
      </c>
      <c r="E179" s="35">
        <v>415</v>
      </c>
      <c r="F179" s="47">
        <f t="shared" si="30"/>
        <v>47</v>
      </c>
      <c r="G179" s="47">
        <f t="shared" si="31"/>
        <v>12.771739130434796</v>
      </c>
      <c r="H179" s="78">
        <f t="shared" ref="H179:H184" si="33">E179/D179*100</f>
        <v>112.7717391304348</v>
      </c>
      <c r="I179" s="80">
        <f t="shared" si="26"/>
        <v>112.7717391304348</v>
      </c>
    </row>
    <row r="180" spans="1:9" ht="31.5" x14ac:dyDescent="0.25">
      <c r="A180" s="35">
        <v>3</v>
      </c>
      <c r="B180" s="42" t="s">
        <v>147</v>
      </c>
      <c r="C180" s="35" t="s">
        <v>22</v>
      </c>
      <c r="D180" s="35">
        <v>21</v>
      </c>
      <c r="E180" s="35">
        <v>43</v>
      </c>
      <c r="F180" s="47">
        <f t="shared" si="30"/>
        <v>22</v>
      </c>
      <c r="G180" s="47">
        <f t="shared" si="31"/>
        <v>104.76190476190476</v>
      </c>
      <c r="H180" s="78">
        <f t="shared" si="33"/>
        <v>204.76190476190476</v>
      </c>
      <c r="I180" s="80">
        <f t="shared" si="26"/>
        <v>204.76190476190476</v>
      </c>
    </row>
    <row r="181" spans="1:9" ht="15.75" x14ac:dyDescent="0.25">
      <c r="A181" s="35">
        <v>4</v>
      </c>
      <c r="B181" s="42" t="s">
        <v>148</v>
      </c>
      <c r="C181" s="35" t="s">
        <v>23</v>
      </c>
      <c r="D181" s="35">
        <v>48</v>
      </c>
      <c r="E181" s="35">
        <v>66</v>
      </c>
      <c r="F181" s="47">
        <f t="shared" si="30"/>
        <v>18</v>
      </c>
      <c r="G181" s="47">
        <f t="shared" si="31"/>
        <v>37.5</v>
      </c>
      <c r="H181" s="78">
        <f t="shared" si="33"/>
        <v>137.5</v>
      </c>
      <c r="I181" s="80">
        <f t="shared" si="26"/>
        <v>137.5</v>
      </c>
    </row>
    <row r="182" spans="1:9" ht="33" customHeight="1" x14ac:dyDescent="0.25">
      <c r="A182" s="35">
        <v>5</v>
      </c>
      <c r="B182" s="39" t="s">
        <v>211</v>
      </c>
      <c r="C182" s="35" t="s">
        <v>13</v>
      </c>
      <c r="D182" s="33">
        <v>52</v>
      </c>
      <c r="E182" s="35">
        <v>63.8</v>
      </c>
      <c r="F182" s="33">
        <f t="shared" si="30"/>
        <v>11.799999999999997</v>
      </c>
      <c r="G182" s="47">
        <f t="shared" si="31"/>
        <v>22.692307692307679</v>
      </c>
      <c r="H182" s="78">
        <f t="shared" si="33"/>
        <v>122.69230769230768</v>
      </c>
      <c r="I182" s="80">
        <f t="shared" si="26"/>
        <v>122.69230769230768</v>
      </c>
    </row>
    <row r="183" spans="1:9" ht="15.75" x14ac:dyDescent="0.25">
      <c r="A183" s="35">
        <v>6</v>
      </c>
      <c r="B183" s="42" t="s">
        <v>149</v>
      </c>
      <c r="C183" s="35" t="s">
        <v>23</v>
      </c>
      <c r="D183" s="35">
        <v>0</v>
      </c>
      <c r="E183" s="35">
        <v>0</v>
      </c>
      <c r="F183" s="47">
        <f t="shared" si="30"/>
        <v>0</v>
      </c>
      <c r="G183" s="47">
        <v>0</v>
      </c>
      <c r="H183" s="78">
        <v>0</v>
      </c>
      <c r="I183" s="80">
        <f t="shared" si="26"/>
        <v>100</v>
      </c>
    </row>
    <row r="184" spans="1:9" ht="31.5" x14ac:dyDescent="0.25">
      <c r="A184" s="35">
        <v>7</v>
      </c>
      <c r="B184" s="42" t="s">
        <v>150</v>
      </c>
      <c r="C184" s="35" t="s">
        <v>13</v>
      </c>
      <c r="D184" s="33">
        <v>86.2</v>
      </c>
      <c r="E184" s="35">
        <v>86.2</v>
      </c>
      <c r="F184" s="33">
        <f t="shared" si="30"/>
        <v>0</v>
      </c>
      <c r="G184" s="47">
        <f t="shared" si="31"/>
        <v>0</v>
      </c>
      <c r="H184" s="78">
        <f t="shared" si="33"/>
        <v>100</v>
      </c>
      <c r="I184" s="80">
        <f t="shared" si="26"/>
        <v>100</v>
      </c>
    </row>
    <row r="185" spans="1:9" s="64" customFormat="1" ht="23.25" customHeight="1" x14ac:dyDescent="0.25">
      <c r="A185" s="53">
        <v>15</v>
      </c>
      <c r="B185" s="94" t="s">
        <v>242</v>
      </c>
      <c r="C185" s="94"/>
      <c r="D185" s="94"/>
      <c r="E185" s="94"/>
      <c r="F185" s="94"/>
      <c r="G185" s="94"/>
      <c r="I185" s="80"/>
    </row>
    <row r="186" spans="1:9" s="62" customFormat="1" ht="31.5" x14ac:dyDescent="0.25">
      <c r="A186" s="35">
        <v>1</v>
      </c>
      <c r="B186" s="42" t="s">
        <v>92</v>
      </c>
      <c r="C186" s="35" t="s">
        <v>23</v>
      </c>
      <c r="D186" s="31">
        <v>19</v>
      </c>
      <c r="E186" s="31">
        <v>21</v>
      </c>
      <c r="F186" s="31">
        <f t="shared" si="30"/>
        <v>2</v>
      </c>
      <c r="G186" s="43">
        <f t="shared" si="31"/>
        <v>10.526315789473699</v>
      </c>
      <c r="I186" s="80">
        <f t="shared" si="26"/>
        <v>110.5263157894737</v>
      </c>
    </row>
    <row r="187" spans="1:9" s="62" customFormat="1" ht="47.25" x14ac:dyDescent="0.25">
      <c r="A187" s="35">
        <v>2</v>
      </c>
      <c r="B187" s="42" t="s">
        <v>93</v>
      </c>
      <c r="C187" s="35" t="s">
        <v>23</v>
      </c>
      <c r="D187" s="31">
        <v>1</v>
      </c>
      <c r="E187" s="31">
        <v>1</v>
      </c>
      <c r="F187" s="31">
        <f t="shared" si="30"/>
        <v>0</v>
      </c>
      <c r="G187" s="43">
        <f t="shared" si="31"/>
        <v>0</v>
      </c>
      <c r="I187" s="80">
        <f t="shared" si="26"/>
        <v>100</v>
      </c>
    </row>
    <row r="188" spans="1:9" s="62" customFormat="1" ht="31.5" x14ac:dyDescent="0.25">
      <c r="A188" s="35">
        <v>3</v>
      </c>
      <c r="B188" s="42" t="s">
        <v>29</v>
      </c>
      <c r="C188" s="35" t="s">
        <v>23</v>
      </c>
      <c r="D188" s="31">
        <v>21</v>
      </c>
      <c r="E188" s="31">
        <v>48</v>
      </c>
      <c r="F188" s="31">
        <f t="shared" si="30"/>
        <v>27</v>
      </c>
      <c r="G188" s="43">
        <f t="shared" si="31"/>
        <v>128.57142857142856</v>
      </c>
      <c r="I188" s="80">
        <f t="shared" si="26"/>
        <v>228.57142857142856</v>
      </c>
    </row>
    <row r="189" spans="1:9" s="62" customFormat="1" ht="31.5" x14ac:dyDescent="0.25">
      <c r="A189" s="35">
        <v>4</v>
      </c>
      <c r="B189" s="42" t="s">
        <v>94</v>
      </c>
      <c r="C189" s="35" t="s">
        <v>23</v>
      </c>
      <c r="D189" s="31">
        <v>200</v>
      </c>
      <c r="E189" s="31">
        <v>226</v>
      </c>
      <c r="F189" s="31">
        <f t="shared" si="30"/>
        <v>26</v>
      </c>
      <c r="G189" s="43">
        <f t="shared" si="31"/>
        <v>12.999999999999986</v>
      </c>
      <c r="I189" s="80">
        <f t="shared" si="26"/>
        <v>112.99999999999999</v>
      </c>
    </row>
    <row r="190" spans="1:9" s="62" customFormat="1" ht="31.5" x14ac:dyDescent="0.25">
      <c r="A190" s="35">
        <v>5</v>
      </c>
      <c r="B190" s="42" t="s">
        <v>95</v>
      </c>
      <c r="C190" s="35" t="s">
        <v>22</v>
      </c>
      <c r="D190" s="70">
        <v>6300</v>
      </c>
      <c r="E190" s="70">
        <v>6300</v>
      </c>
      <c r="F190" s="31">
        <f t="shared" si="30"/>
        <v>0</v>
      </c>
      <c r="G190" s="43">
        <f t="shared" si="31"/>
        <v>0</v>
      </c>
      <c r="I190" s="80">
        <f t="shared" si="26"/>
        <v>100</v>
      </c>
    </row>
    <row r="191" spans="1:9" s="62" customFormat="1" ht="31.5" x14ac:dyDescent="0.25">
      <c r="A191" s="35">
        <v>6</v>
      </c>
      <c r="B191" s="42" t="s">
        <v>35</v>
      </c>
      <c r="C191" s="35" t="s">
        <v>13</v>
      </c>
      <c r="D191" s="31">
        <v>66</v>
      </c>
      <c r="E191" s="31">
        <v>66</v>
      </c>
      <c r="F191" s="31">
        <f t="shared" si="30"/>
        <v>0</v>
      </c>
      <c r="G191" s="43">
        <f t="shared" si="31"/>
        <v>0</v>
      </c>
      <c r="I191" s="80">
        <f t="shared" si="26"/>
        <v>100</v>
      </c>
    </row>
    <row r="192" spans="1:9" s="62" customFormat="1" ht="31.5" x14ac:dyDescent="0.25">
      <c r="A192" s="35">
        <v>7</v>
      </c>
      <c r="B192" s="42" t="s">
        <v>162</v>
      </c>
      <c r="C192" s="35" t="s">
        <v>252</v>
      </c>
      <c r="D192" s="31">
        <v>2216</v>
      </c>
      <c r="E192" s="31">
        <v>3493</v>
      </c>
      <c r="F192" s="31">
        <f t="shared" si="30"/>
        <v>1277</v>
      </c>
      <c r="G192" s="43">
        <f t="shared" si="31"/>
        <v>57.626353790613706</v>
      </c>
      <c r="I192" s="80">
        <f t="shared" si="26"/>
        <v>157.62635379061371</v>
      </c>
    </row>
    <row r="193" spans="1:9" s="62" customFormat="1" ht="31.5" x14ac:dyDescent="0.25">
      <c r="A193" s="35">
        <v>8</v>
      </c>
      <c r="B193" s="42" t="s">
        <v>163</v>
      </c>
      <c r="C193" s="35" t="s">
        <v>26</v>
      </c>
      <c r="D193" s="31">
        <v>4233</v>
      </c>
      <c r="E193" s="31">
        <v>5221</v>
      </c>
      <c r="F193" s="31">
        <f t="shared" si="30"/>
        <v>988</v>
      </c>
      <c r="G193" s="43">
        <f t="shared" si="31"/>
        <v>23.340420505551634</v>
      </c>
      <c r="I193" s="80">
        <f t="shared" si="26"/>
        <v>123.34042050555163</v>
      </c>
    </row>
    <row r="194" spans="1:9" s="62" customFormat="1" ht="31.5" x14ac:dyDescent="0.25">
      <c r="A194" s="35">
        <v>9</v>
      </c>
      <c r="B194" s="42" t="s">
        <v>122</v>
      </c>
      <c r="C194" s="35" t="s">
        <v>26</v>
      </c>
      <c r="D194" s="31">
        <v>1284</v>
      </c>
      <c r="E194" s="31">
        <v>1284</v>
      </c>
      <c r="F194" s="31">
        <f t="shared" si="30"/>
        <v>0</v>
      </c>
      <c r="G194" s="31">
        <f t="shared" si="31"/>
        <v>0</v>
      </c>
      <c r="I194" s="80">
        <f t="shared" si="26"/>
        <v>100</v>
      </c>
    </row>
    <row r="195" spans="1:9" s="62" customFormat="1" ht="15.75" x14ac:dyDescent="0.25">
      <c r="A195" s="35">
        <v>10</v>
      </c>
      <c r="B195" s="42" t="s">
        <v>253</v>
      </c>
      <c r="C195" s="35" t="s">
        <v>23</v>
      </c>
      <c r="D195" s="31">
        <v>51</v>
      </c>
      <c r="E195" s="31">
        <v>51</v>
      </c>
      <c r="F195" s="31">
        <f t="shared" si="30"/>
        <v>0</v>
      </c>
      <c r="G195" s="43">
        <f t="shared" si="31"/>
        <v>0</v>
      </c>
      <c r="I195" s="80">
        <f t="shared" si="26"/>
        <v>100</v>
      </c>
    </row>
    <row r="196" spans="1:9" s="62" customFormat="1" ht="47.25" x14ac:dyDescent="0.25">
      <c r="A196" s="35">
        <v>11</v>
      </c>
      <c r="B196" s="42" t="s">
        <v>254</v>
      </c>
      <c r="C196" s="35" t="s">
        <v>23</v>
      </c>
      <c r="D196" s="31">
        <v>35</v>
      </c>
      <c r="E196" s="31">
        <v>90</v>
      </c>
      <c r="F196" s="31">
        <f t="shared" si="30"/>
        <v>55</v>
      </c>
      <c r="G196" s="43">
        <f t="shared" si="31"/>
        <v>157.14285714285717</v>
      </c>
      <c r="I196" s="80">
        <f t="shared" si="26"/>
        <v>257.14285714285717</v>
      </c>
    </row>
    <row r="197" spans="1:9" s="62" customFormat="1" ht="31.5" x14ac:dyDescent="0.25">
      <c r="A197" s="35">
        <v>12</v>
      </c>
      <c r="B197" s="42" t="s">
        <v>255</v>
      </c>
      <c r="C197" s="35" t="s">
        <v>13</v>
      </c>
      <c r="D197" s="31">
        <v>100</v>
      </c>
      <c r="E197" s="31">
        <v>100</v>
      </c>
      <c r="F197" s="31">
        <f t="shared" si="30"/>
        <v>0</v>
      </c>
      <c r="G197" s="43">
        <f t="shared" si="31"/>
        <v>0</v>
      </c>
      <c r="I197" s="80">
        <f t="shared" si="26"/>
        <v>100</v>
      </c>
    </row>
    <row r="198" spans="1:9" s="62" customFormat="1" ht="31.5" x14ac:dyDescent="0.25">
      <c r="A198" s="35">
        <v>13</v>
      </c>
      <c r="B198" s="42" t="s">
        <v>256</v>
      </c>
      <c r="C198" s="35" t="s">
        <v>23</v>
      </c>
      <c r="D198" s="31">
        <v>38</v>
      </c>
      <c r="E198" s="31">
        <v>118</v>
      </c>
      <c r="F198" s="31">
        <f t="shared" si="30"/>
        <v>80</v>
      </c>
      <c r="G198" s="43">
        <f t="shared" si="31"/>
        <v>210.5263157894737</v>
      </c>
      <c r="I198" s="80">
        <f t="shared" si="26"/>
        <v>310.5263157894737</v>
      </c>
    </row>
    <row r="199" spans="1:9" s="62" customFormat="1" ht="31.5" x14ac:dyDescent="0.25">
      <c r="A199" s="35">
        <v>14</v>
      </c>
      <c r="B199" s="42" t="s">
        <v>257</v>
      </c>
      <c r="C199" s="35" t="s">
        <v>22</v>
      </c>
      <c r="D199" s="31">
        <v>860</v>
      </c>
      <c r="E199" s="31">
        <v>860</v>
      </c>
      <c r="F199" s="31">
        <f t="shared" si="30"/>
        <v>0</v>
      </c>
      <c r="G199" s="43">
        <f t="shared" si="31"/>
        <v>0</v>
      </c>
      <c r="I199" s="80">
        <f t="shared" si="26"/>
        <v>100</v>
      </c>
    </row>
    <row r="200" spans="1:9" s="62" customFormat="1" ht="15.75" x14ac:dyDescent="0.25">
      <c r="A200" s="35">
        <v>15</v>
      </c>
      <c r="B200" s="42" t="s">
        <v>258</v>
      </c>
      <c r="C200" s="35" t="s">
        <v>22</v>
      </c>
      <c r="D200" s="31">
        <v>700</v>
      </c>
      <c r="E200" s="31">
        <v>700</v>
      </c>
      <c r="F200" s="31">
        <f t="shared" si="30"/>
        <v>0</v>
      </c>
      <c r="G200" s="43">
        <f t="shared" si="31"/>
        <v>0</v>
      </c>
      <c r="I200" s="80">
        <f t="shared" ref="I200" si="34">G200+100</f>
        <v>100</v>
      </c>
    </row>
    <row r="201" spans="1:9" s="63" customFormat="1" ht="15.75" x14ac:dyDescent="0.25"/>
    <row r="202" spans="1:9" s="63" customFormat="1" ht="15.75" x14ac:dyDescent="0.25"/>
    <row r="203" spans="1:9" s="63" customFormat="1" ht="15.75" x14ac:dyDescent="0.25"/>
    <row r="204" spans="1:9" s="63" customFormat="1" ht="15.75" x14ac:dyDescent="0.25"/>
    <row r="205" spans="1:9" s="63" customFormat="1" ht="15.75" x14ac:dyDescent="0.25"/>
    <row r="206" spans="1:9" s="63" customFormat="1" ht="15.75" x14ac:dyDescent="0.25"/>
    <row r="207" spans="1:9" s="63" customFormat="1" ht="15.75" x14ac:dyDescent="0.25"/>
    <row r="208" spans="1:9" s="63" customFormat="1" ht="15.75" x14ac:dyDescent="0.25"/>
    <row r="209" s="63" customFormat="1" ht="15.75" x14ac:dyDescent="0.25"/>
    <row r="210" s="63" customFormat="1" ht="15.75" x14ac:dyDescent="0.25"/>
    <row r="211" s="63" customFormat="1" ht="15.75" x14ac:dyDescent="0.25"/>
    <row r="212" s="63" customFormat="1" ht="15.75" x14ac:dyDescent="0.25"/>
    <row r="213" s="63" customFormat="1" ht="15.75" x14ac:dyDescent="0.25"/>
    <row r="214" s="63" customFormat="1" ht="15.75" x14ac:dyDescent="0.25"/>
    <row r="215" s="63" customFormat="1" ht="15.75" x14ac:dyDescent="0.25"/>
    <row r="216" s="63" customFormat="1" ht="15.75" x14ac:dyDescent="0.25"/>
    <row r="217" s="63" customFormat="1" ht="15.75" x14ac:dyDescent="0.25"/>
    <row r="218" s="63" customFormat="1" ht="15.75" x14ac:dyDescent="0.25"/>
    <row r="219" s="63" customFormat="1" ht="15.75" x14ac:dyDescent="0.25"/>
    <row r="220" s="63" customFormat="1" ht="15.75" x14ac:dyDescent="0.25"/>
    <row r="221" s="63" customFormat="1" ht="15.75" x14ac:dyDescent="0.25"/>
    <row r="222" s="63" customFormat="1" ht="15.75" x14ac:dyDescent="0.25"/>
    <row r="223" s="63" customFormat="1" ht="15.75" x14ac:dyDescent="0.25"/>
    <row r="224" s="63" customFormat="1" ht="15.75" x14ac:dyDescent="0.25"/>
    <row r="225" s="63" customFormat="1" ht="15.75" x14ac:dyDescent="0.25"/>
    <row r="226" s="63" customFormat="1" ht="15.75" x14ac:dyDescent="0.25"/>
    <row r="227" s="63" customFormat="1" ht="15.75" x14ac:dyDescent="0.25"/>
    <row r="228" s="63" customFormat="1" ht="15.75" x14ac:dyDescent="0.25"/>
    <row r="229" s="63" customFormat="1" ht="15.75" x14ac:dyDescent="0.25"/>
    <row r="230" s="63" customFormat="1" ht="15.75" x14ac:dyDescent="0.25"/>
    <row r="231" s="63" customFormat="1" ht="15.75" x14ac:dyDescent="0.25"/>
    <row r="232" s="63" customFormat="1" ht="15.75" x14ac:dyDescent="0.25"/>
    <row r="233" s="63" customFormat="1" ht="15.75" x14ac:dyDescent="0.25"/>
    <row r="234" s="63" customFormat="1" ht="15.75" x14ac:dyDescent="0.25"/>
    <row r="235" s="63" customFormat="1" ht="15.75" x14ac:dyDescent="0.25"/>
    <row r="236" s="63" customFormat="1" ht="15.75" x14ac:dyDescent="0.25"/>
    <row r="237" s="63" customFormat="1" ht="15.75" x14ac:dyDescent="0.25"/>
    <row r="238" s="63" customFormat="1" ht="15.75" x14ac:dyDescent="0.25"/>
    <row r="239" s="63" customFormat="1" ht="15.75" x14ac:dyDescent="0.25"/>
    <row r="240" s="63" customFormat="1" ht="15.75" x14ac:dyDescent="0.25"/>
    <row r="241" s="63" customFormat="1" ht="15.75" x14ac:dyDescent="0.25"/>
    <row r="242" s="63" customFormat="1" ht="15.75" x14ac:dyDescent="0.25"/>
    <row r="243" s="63" customFormat="1" ht="15.75" x14ac:dyDescent="0.25"/>
    <row r="244" s="63" customFormat="1" ht="15.75" x14ac:dyDescent="0.25"/>
    <row r="245" s="63" customFormat="1" ht="15.75" x14ac:dyDescent="0.25"/>
    <row r="246" s="63" customFormat="1" ht="15.75" x14ac:dyDescent="0.25"/>
    <row r="247" s="63" customFormat="1" ht="15.75" x14ac:dyDescent="0.25"/>
    <row r="248" s="63" customFormat="1" ht="15.75" x14ac:dyDescent="0.25"/>
    <row r="249" s="63" customFormat="1" ht="15.75" x14ac:dyDescent="0.25"/>
    <row r="250" s="63" customFormat="1" ht="15.75" x14ac:dyDescent="0.25"/>
    <row r="251" s="63" customFormat="1" ht="15.75" x14ac:dyDescent="0.25"/>
    <row r="252" s="63" customFormat="1" ht="15.75" x14ac:dyDescent="0.25"/>
    <row r="253" s="63" customFormat="1" ht="15.75" x14ac:dyDescent="0.25"/>
    <row r="254" s="63" customFormat="1" ht="15.75" x14ac:dyDescent="0.25"/>
    <row r="255" s="63" customFormat="1" ht="15.75" x14ac:dyDescent="0.25"/>
    <row r="256" s="63" customFormat="1" ht="15.75" x14ac:dyDescent="0.25"/>
    <row r="257" s="63" customFormat="1" ht="15.75" x14ac:dyDescent="0.25"/>
    <row r="258" s="63" customFormat="1" ht="15.75" x14ac:dyDescent="0.25"/>
    <row r="259" s="63" customFormat="1" ht="15.75" x14ac:dyDescent="0.25"/>
    <row r="260" s="63" customFormat="1" ht="15.75" x14ac:dyDescent="0.25"/>
    <row r="261" s="63" customFormat="1" ht="15.75" x14ac:dyDescent="0.25"/>
    <row r="262" s="63" customFormat="1" ht="15.75" x14ac:dyDescent="0.25"/>
    <row r="263" s="63" customFormat="1" ht="15.75" x14ac:dyDescent="0.25"/>
    <row r="264" s="63" customFormat="1" ht="15.75" x14ac:dyDescent="0.25"/>
    <row r="265" s="63" customFormat="1" ht="15.75" x14ac:dyDescent="0.25"/>
    <row r="266" s="63" customFormat="1" ht="15.75" x14ac:dyDescent="0.25"/>
    <row r="267" s="63" customFormat="1" ht="15.75" x14ac:dyDescent="0.25"/>
    <row r="268" s="63" customFormat="1" ht="15.75" x14ac:dyDescent="0.25"/>
    <row r="269" s="63" customFormat="1" ht="15.75" x14ac:dyDescent="0.25"/>
    <row r="270" s="63" customFormat="1" ht="15.75" x14ac:dyDescent="0.25"/>
    <row r="271" s="63" customFormat="1" ht="15.75" x14ac:dyDescent="0.25"/>
    <row r="272" s="63" customFormat="1" ht="15.75" x14ac:dyDescent="0.25"/>
    <row r="273" s="63" customFormat="1" ht="15.75" x14ac:dyDescent="0.25"/>
    <row r="274" s="63" customFormat="1" ht="15.75" x14ac:dyDescent="0.25"/>
    <row r="275" s="63" customFormat="1" ht="15.75" x14ac:dyDescent="0.25"/>
    <row r="276" s="63" customFormat="1" ht="15.75" x14ac:dyDescent="0.25"/>
  </sheetData>
  <mergeCells count="24">
    <mergeCell ref="B72:G72"/>
    <mergeCell ref="B97:G97"/>
    <mergeCell ref="A1:G1"/>
    <mergeCell ref="E2:G2"/>
    <mergeCell ref="A3:A4"/>
    <mergeCell ref="B3:B4"/>
    <mergeCell ref="C3:C4"/>
    <mergeCell ref="D3:E3"/>
    <mergeCell ref="F3:G3"/>
    <mergeCell ref="B6:G6"/>
    <mergeCell ref="B36:G36"/>
    <mergeCell ref="B55:G55"/>
    <mergeCell ref="B62:G62"/>
    <mergeCell ref="B69:G69"/>
    <mergeCell ref="B165:G165"/>
    <mergeCell ref="B168:G168"/>
    <mergeCell ref="B177:G177"/>
    <mergeCell ref="B185:G185"/>
    <mergeCell ref="A102:A103"/>
    <mergeCell ref="A108:A109"/>
    <mergeCell ref="B115:G115"/>
    <mergeCell ref="B121:G121"/>
    <mergeCell ref="B154:G154"/>
    <mergeCell ref="B151:G151"/>
  </mergeCells>
  <pageMargins left="0.31496062992125984" right="0.31496062992125984" top="0.74803149606299213" bottom="0.74803149606299213" header="0.31496062992125984" footer="0.31496062992125984"/>
  <pageSetup paperSize="9" scale="67" fitToHeight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6"/>
  <sheetViews>
    <sheetView zoomScale="120" zoomScaleNormal="120" workbookViewId="0">
      <selection activeCell="N10" sqref="N10"/>
    </sheetView>
  </sheetViews>
  <sheetFormatPr defaultColWidth="9.140625" defaultRowHeight="15" x14ac:dyDescent="0.25"/>
  <cols>
    <col min="1" max="1" width="7.28515625" style="3" customWidth="1"/>
    <col min="2" max="2" width="84.7109375" style="3" customWidth="1"/>
    <col min="3" max="3" width="21" style="3" customWidth="1"/>
    <col min="4" max="4" width="17.85546875" style="3" customWidth="1"/>
    <col min="5" max="6" width="17.28515625" style="3" hidden="1" customWidth="1"/>
    <col min="7" max="7" width="0" style="3" hidden="1" customWidth="1"/>
    <col min="8" max="16384" width="9.140625" style="3"/>
  </cols>
  <sheetData>
    <row r="1" spans="1:8" x14ac:dyDescent="0.25">
      <c r="A1" s="83" t="s">
        <v>348</v>
      </c>
      <c r="B1" s="83"/>
      <c r="C1" s="83"/>
      <c r="D1" s="83"/>
      <c r="E1" s="83"/>
      <c r="F1" s="83"/>
    </row>
    <row r="2" spans="1:8" ht="14.25" customHeight="1" thickBot="1" x14ac:dyDescent="0.3">
      <c r="A2" s="83"/>
      <c r="B2" s="83"/>
      <c r="C2" s="83"/>
      <c r="D2" s="83"/>
      <c r="E2" s="83"/>
      <c r="F2" s="83"/>
    </row>
    <row r="3" spans="1:8" ht="15.75" hidden="1" thickBot="1" x14ac:dyDescent="0.3">
      <c r="E3" s="101" t="s">
        <v>19</v>
      </c>
      <c r="F3" s="101"/>
    </row>
    <row r="4" spans="1:8" ht="15.75" x14ac:dyDescent="0.25">
      <c r="A4" s="102" t="s">
        <v>0</v>
      </c>
      <c r="B4" s="105" t="s">
        <v>9</v>
      </c>
      <c r="C4" s="110" t="s">
        <v>10</v>
      </c>
      <c r="D4" s="110"/>
      <c r="E4" s="110"/>
      <c r="F4" s="111"/>
    </row>
    <row r="5" spans="1:8" ht="15.75" customHeight="1" x14ac:dyDescent="0.25">
      <c r="A5" s="103"/>
      <c r="B5" s="106"/>
      <c r="C5" s="107" t="s">
        <v>8</v>
      </c>
      <c r="D5" s="107" t="s">
        <v>2</v>
      </c>
      <c r="E5" s="99" t="s">
        <v>3</v>
      </c>
      <c r="F5" s="100"/>
    </row>
    <row r="6" spans="1:8" ht="30.75" customHeight="1" x14ac:dyDescent="0.25">
      <c r="A6" s="104"/>
      <c r="B6" s="98"/>
      <c r="C6" s="108"/>
      <c r="D6" s="109"/>
      <c r="E6" s="74" t="s">
        <v>7</v>
      </c>
      <c r="F6" s="4" t="s">
        <v>5</v>
      </c>
    </row>
    <row r="7" spans="1:8" ht="15.75" x14ac:dyDescent="0.25">
      <c r="A7" s="5">
        <v>1</v>
      </c>
      <c r="B7" s="72">
        <v>2</v>
      </c>
      <c r="C7" s="72">
        <v>3</v>
      </c>
      <c r="D7" s="72">
        <v>4</v>
      </c>
      <c r="E7" s="72">
        <v>5</v>
      </c>
      <c r="F7" s="73">
        <v>6</v>
      </c>
    </row>
    <row r="8" spans="1:8" ht="23.25" customHeight="1" x14ac:dyDescent="0.25">
      <c r="A8" s="13">
        <v>1</v>
      </c>
      <c r="B8" s="115" t="s">
        <v>54</v>
      </c>
      <c r="C8" s="118"/>
      <c r="D8" s="118"/>
      <c r="E8" s="118"/>
      <c r="F8" s="119"/>
    </row>
    <row r="9" spans="1:8" ht="30" customHeight="1" x14ac:dyDescent="0.25">
      <c r="A9" s="14">
        <v>1</v>
      </c>
      <c r="B9" s="28" t="s">
        <v>349</v>
      </c>
      <c r="C9" s="81">
        <v>356267.92700000003</v>
      </c>
      <c r="D9" s="81">
        <v>290621.65256000002</v>
      </c>
      <c r="E9" s="21">
        <f t="shared" ref="E9:E21" si="0">D9-C9</f>
        <v>-65646.274440000008</v>
      </c>
      <c r="F9" s="6">
        <f t="shared" ref="F9:F21" si="1">D9/C9*100-100</f>
        <v>-18.426097177139383</v>
      </c>
      <c r="H9" s="52">
        <f>D9/C9*100</f>
        <v>81.573902822860617</v>
      </c>
    </row>
    <row r="10" spans="1:8" ht="31.5" x14ac:dyDescent="0.25">
      <c r="A10" s="14">
        <v>2</v>
      </c>
      <c r="B10" s="28" t="s">
        <v>225</v>
      </c>
      <c r="C10" s="21">
        <v>22945.22</v>
      </c>
      <c r="D10" s="21">
        <v>22625.621709999999</v>
      </c>
      <c r="E10" s="21">
        <f t="shared" si="0"/>
        <v>-319.59829000000173</v>
      </c>
      <c r="F10" s="6">
        <f t="shared" si="1"/>
        <v>-1.3928752480909026</v>
      </c>
      <c r="G10" s="30"/>
      <c r="H10" s="52">
        <f t="shared" ref="H10:H73" si="2">D10/C10*100</f>
        <v>98.607124751909097</v>
      </c>
    </row>
    <row r="11" spans="1:8" ht="16.5" customHeight="1" x14ac:dyDescent="0.25">
      <c r="A11" s="14">
        <v>3</v>
      </c>
      <c r="B11" s="28" t="s">
        <v>226</v>
      </c>
      <c r="C11" s="21">
        <v>906255.43099999998</v>
      </c>
      <c r="D11" s="21">
        <v>904156.81344000006</v>
      </c>
      <c r="E11" s="21">
        <f t="shared" si="0"/>
        <v>-2098.617559999926</v>
      </c>
      <c r="F11" s="6">
        <f t="shared" si="1"/>
        <v>-0.23157020506727122</v>
      </c>
      <c r="G11" s="30"/>
      <c r="H11" s="52">
        <f t="shared" si="2"/>
        <v>99.768429794932729</v>
      </c>
    </row>
    <row r="12" spans="1:8" ht="18" customHeight="1" x14ac:dyDescent="0.25">
      <c r="A12" s="14">
        <v>4</v>
      </c>
      <c r="B12" s="28" t="s">
        <v>227</v>
      </c>
      <c r="C12" s="21">
        <v>78964.625</v>
      </c>
      <c r="D12" s="21">
        <v>69926.863519999999</v>
      </c>
      <c r="E12" s="21">
        <f t="shared" si="0"/>
        <v>-9037.761480000001</v>
      </c>
      <c r="F12" s="6">
        <f t="shared" si="1"/>
        <v>-11.445329449737784</v>
      </c>
      <c r="G12" s="30"/>
      <c r="H12" s="52">
        <f t="shared" si="2"/>
        <v>88.554670550262216</v>
      </c>
    </row>
    <row r="13" spans="1:8" ht="18" customHeight="1" x14ac:dyDescent="0.25">
      <c r="A13" s="14">
        <v>5</v>
      </c>
      <c r="B13" s="28" t="s">
        <v>260</v>
      </c>
      <c r="C13" s="21">
        <v>5208.1660000000002</v>
      </c>
      <c r="D13" s="21">
        <v>5206.8142200000002</v>
      </c>
      <c r="E13" s="21">
        <f>D13-C13</f>
        <v>-1.3517799999999625</v>
      </c>
      <c r="F13" s="6">
        <f>D13/C13*100-100</f>
        <v>-2.5955009882565605E-2</v>
      </c>
      <c r="G13" s="30"/>
      <c r="H13" s="52">
        <f t="shared" si="2"/>
        <v>99.974044990117434</v>
      </c>
    </row>
    <row r="14" spans="1:8" ht="19.5" customHeight="1" x14ac:dyDescent="0.25">
      <c r="A14" s="14">
        <v>6</v>
      </c>
      <c r="B14" s="28" t="s">
        <v>228</v>
      </c>
      <c r="C14" s="21">
        <v>346722.76500000001</v>
      </c>
      <c r="D14" s="21">
        <v>248059.9823</v>
      </c>
      <c r="E14" s="21">
        <f t="shared" si="0"/>
        <v>-98662.782700000011</v>
      </c>
      <c r="F14" s="6">
        <f t="shared" si="1"/>
        <v>-28.455813306634198</v>
      </c>
      <c r="G14" s="30"/>
      <c r="H14" s="52">
        <f t="shared" si="2"/>
        <v>71.544186693365802</v>
      </c>
    </row>
    <row r="15" spans="1:8" ht="17.25" customHeight="1" x14ac:dyDescent="0.25">
      <c r="A15" s="14">
        <v>7</v>
      </c>
      <c r="B15" s="28" t="s">
        <v>229</v>
      </c>
      <c r="C15" s="21">
        <v>164397.62100000001</v>
      </c>
      <c r="D15" s="21">
        <v>140365.56795999999</v>
      </c>
      <c r="E15" s="21">
        <f t="shared" si="0"/>
        <v>-24032.053040000028</v>
      </c>
      <c r="F15" s="6">
        <f t="shared" si="1"/>
        <v>-14.618248666749281</v>
      </c>
      <c r="G15" s="30"/>
      <c r="H15" s="52">
        <f t="shared" si="2"/>
        <v>85.381751333250719</v>
      </c>
    </row>
    <row r="16" spans="1:8" ht="17.25" customHeight="1" x14ac:dyDescent="0.25">
      <c r="A16" s="14">
        <v>8</v>
      </c>
      <c r="B16" s="28" t="s">
        <v>261</v>
      </c>
      <c r="C16" s="21">
        <v>1342.3</v>
      </c>
      <c r="D16" s="21">
        <v>1342.29925</v>
      </c>
      <c r="E16" s="21">
        <f t="shared" si="0"/>
        <v>-7.4999999992542143E-4</v>
      </c>
      <c r="F16" s="6">
        <f t="shared" si="1"/>
        <v>-5.5874245703080305E-5</v>
      </c>
      <c r="G16" s="30"/>
      <c r="H16" s="52">
        <f t="shared" si="2"/>
        <v>99.999944125754297</v>
      </c>
    </row>
    <row r="17" spans="1:8" ht="17.25" customHeight="1" x14ac:dyDescent="0.25">
      <c r="A17" s="14"/>
      <c r="B17" s="28" t="s">
        <v>302</v>
      </c>
      <c r="C17" s="21">
        <v>32945.85183</v>
      </c>
      <c r="D17" s="21">
        <v>32854.564769999997</v>
      </c>
      <c r="E17" s="21">
        <f t="shared" si="0"/>
        <v>-91.287060000002384</v>
      </c>
      <c r="F17" s="6">
        <f t="shared" si="1"/>
        <v>-0.27708210572620828</v>
      </c>
      <c r="G17" s="30"/>
      <c r="H17" s="52">
        <f t="shared" si="2"/>
        <v>99.722917894273792</v>
      </c>
    </row>
    <row r="18" spans="1:8" ht="17.25" customHeight="1" x14ac:dyDescent="0.25">
      <c r="A18" s="14">
        <v>9</v>
      </c>
      <c r="B18" s="28" t="s">
        <v>262</v>
      </c>
      <c r="C18" s="21">
        <v>182671.239</v>
      </c>
      <c r="D18" s="21">
        <v>182596.79641000001</v>
      </c>
      <c r="E18" s="21">
        <f t="shared" si="0"/>
        <v>-74.442589999991469</v>
      </c>
      <c r="F18" s="6">
        <f t="shared" si="1"/>
        <v>-4.075222263094247E-2</v>
      </c>
      <c r="G18" s="30"/>
      <c r="H18" s="52">
        <f t="shared" si="2"/>
        <v>99.959247777369058</v>
      </c>
    </row>
    <row r="19" spans="1:8" ht="20.25" customHeight="1" x14ac:dyDescent="0.25">
      <c r="A19" s="14">
        <v>10</v>
      </c>
      <c r="B19" s="28" t="s">
        <v>230</v>
      </c>
      <c r="C19" s="21">
        <v>348014.20500000002</v>
      </c>
      <c r="D19" s="21">
        <v>340731.35694999999</v>
      </c>
      <c r="E19" s="21">
        <f t="shared" si="0"/>
        <v>-7282.8480500000296</v>
      </c>
      <c r="F19" s="6">
        <f t="shared" si="1"/>
        <v>-2.092687006842155</v>
      </c>
      <c r="G19" s="30"/>
      <c r="H19" s="52">
        <f t="shared" si="2"/>
        <v>97.907312993157845</v>
      </c>
    </row>
    <row r="20" spans="1:8" ht="20.25" customHeight="1" x14ac:dyDescent="0.25">
      <c r="A20" s="14">
        <v>11</v>
      </c>
      <c r="B20" s="28" t="s">
        <v>263</v>
      </c>
      <c r="C20" s="21">
        <v>97146.217999999993</v>
      </c>
      <c r="D20" s="21">
        <v>91045.275909999997</v>
      </c>
      <c r="E20" s="21">
        <f t="shared" si="0"/>
        <v>-6100.9420899999968</v>
      </c>
      <c r="F20" s="6">
        <f t="shared" si="1"/>
        <v>-6.280164288021993</v>
      </c>
      <c r="G20" s="30"/>
      <c r="H20" s="52">
        <f t="shared" si="2"/>
        <v>93.719835711978007</v>
      </c>
    </row>
    <row r="21" spans="1:8" ht="20.25" customHeight="1" x14ac:dyDescent="0.25">
      <c r="A21" s="14">
        <v>12</v>
      </c>
      <c r="B21" s="28" t="s">
        <v>350</v>
      </c>
      <c r="C21" s="21">
        <v>2240</v>
      </c>
      <c r="D21" s="21">
        <v>0</v>
      </c>
      <c r="E21" s="21">
        <f t="shared" si="0"/>
        <v>-2240</v>
      </c>
      <c r="F21" s="6">
        <f t="shared" si="1"/>
        <v>-100</v>
      </c>
      <c r="G21" s="30"/>
      <c r="H21" s="52">
        <f t="shared" si="2"/>
        <v>0</v>
      </c>
    </row>
    <row r="22" spans="1:8" ht="18" customHeight="1" x14ac:dyDescent="0.25">
      <c r="A22" s="14"/>
      <c r="B22" s="56" t="s">
        <v>17</v>
      </c>
      <c r="C22" s="22">
        <f>SUM(C9:C21)</f>
        <v>2545121.5688300002</v>
      </c>
      <c r="D22" s="22">
        <f>SUM(D9:D21)</f>
        <v>2329533.6089999997</v>
      </c>
      <c r="E22" s="22">
        <f>D22-C22</f>
        <v>-215587.95983000053</v>
      </c>
      <c r="F22" s="7">
        <f>D22/C22*100-100</f>
        <v>-8.4706350561127408</v>
      </c>
      <c r="G22" s="30"/>
      <c r="H22" s="52">
        <f t="shared" si="2"/>
        <v>91.529364943887259</v>
      </c>
    </row>
    <row r="23" spans="1:8" ht="22.5" customHeight="1" x14ac:dyDescent="0.25">
      <c r="A23" s="13">
        <v>2</v>
      </c>
      <c r="B23" s="115" t="s">
        <v>60</v>
      </c>
      <c r="C23" s="118"/>
      <c r="D23" s="118"/>
      <c r="E23" s="118"/>
      <c r="F23" s="119"/>
      <c r="G23" s="30"/>
      <c r="H23" s="52"/>
    </row>
    <row r="24" spans="1:8" ht="19.5" customHeight="1" x14ac:dyDescent="0.25">
      <c r="A24" s="14">
        <v>1</v>
      </c>
      <c r="B24" s="28" t="s">
        <v>221</v>
      </c>
      <c r="C24" s="21">
        <v>7504.0879999999997</v>
      </c>
      <c r="D24" s="21">
        <v>6165.37554</v>
      </c>
      <c r="E24" s="23">
        <f t="shared" ref="E24:E36" si="3">D24-C24</f>
        <v>-1338.7124599999997</v>
      </c>
      <c r="F24" s="17">
        <f>D24/C24*100-100</f>
        <v>-17.839775599646472</v>
      </c>
      <c r="G24" s="30"/>
      <c r="H24" s="52">
        <f t="shared" si="2"/>
        <v>82.160224400353528</v>
      </c>
    </row>
    <row r="25" spans="1:8" ht="35.25" customHeight="1" x14ac:dyDescent="0.25">
      <c r="A25" s="14">
        <v>2</v>
      </c>
      <c r="B25" s="28" t="s">
        <v>264</v>
      </c>
      <c r="C25" s="21">
        <v>47559.798000000003</v>
      </c>
      <c r="D25" s="21">
        <v>1602.798</v>
      </c>
      <c r="E25" s="23">
        <f t="shared" si="3"/>
        <v>-45957</v>
      </c>
      <c r="F25" s="17">
        <f>D25/C25*100-100</f>
        <v>-96.629931018630487</v>
      </c>
      <c r="G25" s="30"/>
      <c r="H25" s="52">
        <f t="shared" si="2"/>
        <v>3.370068981369517</v>
      </c>
    </row>
    <row r="26" spans="1:8" ht="47.25" customHeight="1" x14ac:dyDescent="0.25">
      <c r="A26" s="14">
        <v>3</v>
      </c>
      <c r="B26" s="28" t="s">
        <v>222</v>
      </c>
      <c r="C26" s="21">
        <v>73291.061589999998</v>
      </c>
      <c r="D26" s="21">
        <v>21592.078409999998</v>
      </c>
      <c r="E26" s="23">
        <f t="shared" si="3"/>
        <v>-51698.983179999996</v>
      </c>
      <c r="F26" s="17">
        <f t="shared" ref="F26:F36" si="4">D26/C26*100-100</f>
        <v>-70.539274583319624</v>
      </c>
      <c r="G26" s="30"/>
      <c r="H26" s="52">
        <f t="shared" si="2"/>
        <v>29.460725416680379</v>
      </c>
    </row>
    <row r="27" spans="1:8" ht="34.5" customHeight="1" x14ac:dyDescent="0.25">
      <c r="A27" s="14">
        <v>4</v>
      </c>
      <c r="B27" s="28" t="s">
        <v>303</v>
      </c>
      <c r="C27" s="21">
        <v>6019.6930000000002</v>
      </c>
      <c r="D27" s="21">
        <v>5425</v>
      </c>
      <c r="E27" s="23">
        <f t="shared" si="3"/>
        <v>-594.69300000000021</v>
      </c>
      <c r="F27" s="17">
        <f t="shared" si="4"/>
        <v>-9.8791250650157849</v>
      </c>
      <c r="G27" s="30"/>
      <c r="H27" s="52">
        <f t="shared" si="2"/>
        <v>90.120874934984215</v>
      </c>
    </row>
    <row r="28" spans="1:8" ht="48" customHeight="1" x14ac:dyDescent="0.25">
      <c r="A28" s="14">
        <v>5</v>
      </c>
      <c r="B28" s="28" t="s">
        <v>222</v>
      </c>
      <c r="C28" s="21">
        <v>1463.2739999999999</v>
      </c>
      <c r="D28" s="21">
        <v>0</v>
      </c>
      <c r="E28" s="23">
        <f t="shared" si="3"/>
        <v>-1463.2739999999999</v>
      </c>
      <c r="F28" s="17">
        <f t="shared" si="4"/>
        <v>-100</v>
      </c>
      <c r="G28" s="30"/>
      <c r="H28" s="52">
        <f t="shared" si="2"/>
        <v>0</v>
      </c>
    </row>
    <row r="29" spans="1:8" ht="31.5" x14ac:dyDescent="0.25">
      <c r="A29" s="14"/>
      <c r="B29" s="28" t="s">
        <v>351</v>
      </c>
      <c r="C29" s="21">
        <v>10114.125410000001</v>
      </c>
      <c r="D29" s="21">
        <v>0</v>
      </c>
      <c r="E29" s="23">
        <f t="shared" si="3"/>
        <v>-10114.125410000001</v>
      </c>
      <c r="F29" s="17">
        <f t="shared" si="4"/>
        <v>-100</v>
      </c>
      <c r="G29" s="30"/>
      <c r="H29" s="52">
        <f t="shared" si="2"/>
        <v>0</v>
      </c>
    </row>
    <row r="30" spans="1:8" ht="20.25" customHeight="1" x14ac:dyDescent="0.25">
      <c r="A30" s="14">
        <v>6</v>
      </c>
      <c r="B30" s="28" t="s">
        <v>304</v>
      </c>
      <c r="C30" s="21">
        <v>4349.3599999999997</v>
      </c>
      <c r="D30" s="21">
        <v>2395.8398699999998</v>
      </c>
      <c r="E30" s="23">
        <f t="shared" si="3"/>
        <v>-1953.5201299999999</v>
      </c>
      <c r="F30" s="17">
        <f t="shared" si="4"/>
        <v>-44.915116936744717</v>
      </c>
      <c r="G30" s="30"/>
      <c r="H30" s="52">
        <f t="shared" si="2"/>
        <v>55.084883063255283</v>
      </c>
    </row>
    <row r="31" spans="1:8" ht="47.25" customHeight="1" x14ac:dyDescent="0.25">
      <c r="A31" s="14">
        <v>7</v>
      </c>
      <c r="B31" s="28" t="s">
        <v>265</v>
      </c>
      <c r="C31" s="21">
        <v>14763.68</v>
      </c>
      <c r="D31" s="21">
        <v>14763.68</v>
      </c>
      <c r="E31" s="23">
        <f t="shared" si="3"/>
        <v>0</v>
      </c>
      <c r="F31" s="17">
        <f t="shared" si="4"/>
        <v>0</v>
      </c>
      <c r="G31" s="30"/>
      <c r="H31" s="52">
        <f t="shared" si="2"/>
        <v>100</v>
      </c>
    </row>
    <row r="32" spans="1:8" ht="32.25" customHeight="1" x14ac:dyDescent="0.25">
      <c r="A32" s="14">
        <v>8</v>
      </c>
      <c r="B32" s="28" t="s">
        <v>223</v>
      </c>
      <c r="C32" s="21">
        <v>4739657.2779999999</v>
      </c>
      <c r="D32" s="21">
        <v>4715551.46899</v>
      </c>
      <c r="E32" s="23">
        <f t="shared" si="3"/>
        <v>-24105.809009999968</v>
      </c>
      <c r="F32" s="17">
        <f t="shared" si="4"/>
        <v>-0.50859814531088432</v>
      </c>
      <c r="G32" s="30"/>
      <c r="H32" s="52">
        <f t="shared" si="2"/>
        <v>99.491401854689116</v>
      </c>
    </row>
    <row r="33" spans="1:8" ht="35.25" customHeight="1" x14ac:dyDescent="0.25">
      <c r="A33" s="14">
        <v>9</v>
      </c>
      <c r="B33" s="28" t="s">
        <v>305</v>
      </c>
      <c r="C33" s="21">
        <v>2892.3933499999998</v>
      </c>
      <c r="D33" s="21">
        <v>2892.393</v>
      </c>
      <c r="E33" s="23">
        <f t="shared" si="3"/>
        <v>-3.4999999979845597E-4</v>
      </c>
      <c r="F33" s="17">
        <f t="shared" si="4"/>
        <v>-1.2100705447437576E-5</v>
      </c>
      <c r="G33" s="30"/>
      <c r="H33" s="52">
        <f t="shared" si="2"/>
        <v>99.999987899294553</v>
      </c>
    </row>
    <row r="34" spans="1:8" ht="19.5" hidden="1" customHeight="1" x14ac:dyDescent="0.25">
      <c r="A34" s="14">
        <v>10</v>
      </c>
      <c r="B34" s="28"/>
      <c r="C34" s="21"/>
      <c r="D34" s="21"/>
      <c r="E34" s="23">
        <f t="shared" si="3"/>
        <v>0</v>
      </c>
      <c r="F34" s="17" t="e">
        <f t="shared" si="4"/>
        <v>#DIV/0!</v>
      </c>
      <c r="G34" s="30"/>
      <c r="H34" s="52" t="e">
        <f t="shared" si="2"/>
        <v>#DIV/0!</v>
      </c>
    </row>
    <row r="35" spans="1:8" ht="22.5" customHeight="1" x14ac:dyDescent="0.25">
      <c r="A35" s="14">
        <v>11</v>
      </c>
      <c r="B35" s="28" t="s">
        <v>224</v>
      </c>
      <c r="C35" s="21">
        <v>9086.1</v>
      </c>
      <c r="D35" s="21">
        <v>9085.9320000000007</v>
      </c>
      <c r="E35" s="23">
        <f t="shared" si="3"/>
        <v>-0.16799999999966531</v>
      </c>
      <c r="F35" s="17">
        <f t="shared" si="4"/>
        <v>-1.8489781094217506E-3</v>
      </c>
      <c r="G35" s="30"/>
      <c r="H35" s="52">
        <f t="shared" si="2"/>
        <v>99.998151021890578</v>
      </c>
    </row>
    <row r="36" spans="1:8" ht="20.25" customHeight="1" x14ac:dyDescent="0.25">
      <c r="A36" s="14">
        <v>12</v>
      </c>
      <c r="B36" s="28" t="s">
        <v>220</v>
      </c>
      <c r="C36" s="21">
        <v>136847.70600000001</v>
      </c>
      <c r="D36" s="21">
        <v>134525.45634999999</v>
      </c>
      <c r="E36" s="23">
        <f t="shared" si="3"/>
        <v>-2322.2496500000125</v>
      </c>
      <c r="F36" s="17">
        <f t="shared" si="4"/>
        <v>-1.6969591364578775</v>
      </c>
      <c r="G36" s="30"/>
      <c r="H36" s="52">
        <f t="shared" si="2"/>
        <v>98.303040863542122</v>
      </c>
    </row>
    <row r="37" spans="1:8" ht="18" customHeight="1" x14ac:dyDescent="0.25">
      <c r="A37" s="13"/>
      <c r="B37" s="56" t="s">
        <v>17</v>
      </c>
      <c r="C37" s="24">
        <f>SUM(C24:C36)</f>
        <v>5053548.5573499994</v>
      </c>
      <c r="D37" s="24">
        <f>SUM(D24:D36)</f>
        <v>4914000.0221600002</v>
      </c>
      <c r="E37" s="24">
        <f>D37-C37</f>
        <v>-139548.53518999927</v>
      </c>
      <c r="F37" s="18">
        <f>D37/C37*100-100</f>
        <v>-2.7613969393256639</v>
      </c>
      <c r="G37" s="30"/>
      <c r="H37" s="52">
        <f t="shared" si="2"/>
        <v>97.238603060674336</v>
      </c>
    </row>
    <row r="38" spans="1:8" ht="36" customHeight="1" x14ac:dyDescent="0.25">
      <c r="A38" s="13">
        <v>3</v>
      </c>
      <c r="B38" s="115" t="s">
        <v>299</v>
      </c>
      <c r="C38" s="118"/>
      <c r="D38" s="118"/>
      <c r="E38" s="118"/>
      <c r="F38" s="119"/>
      <c r="G38" s="30"/>
      <c r="H38" s="52"/>
    </row>
    <row r="39" spans="1:8" ht="21.75" customHeight="1" x14ac:dyDescent="0.25">
      <c r="A39" s="14">
        <v>1</v>
      </c>
      <c r="B39" s="28" t="s">
        <v>266</v>
      </c>
      <c r="C39" s="21">
        <v>137.6</v>
      </c>
      <c r="D39" s="21">
        <v>137.471</v>
      </c>
      <c r="E39" s="21">
        <f t="shared" ref="E39:E46" si="5">D39-C39</f>
        <v>-0.12899999999999068</v>
      </c>
      <c r="F39" s="6">
        <f t="shared" ref="F39:F45" si="6">D39/C39*100-100</f>
        <v>-9.3749999999985789E-2</v>
      </c>
      <c r="G39" s="30"/>
      <c r="H39" s="52">
        <f t="shared" si="2"/>
        <v>99.906250000000014</v>
      </c>
    </row>
    <row r="40" spans="1:8" ht="48.75" customHeight="1" x14ac:dyDescent="0.25">
      <c r="A40" s="14">
        <v>2</v>
      </c>
      <c r="B40" s="28" t="s">
        <v>231</v>
      </c>
      <c r="C40" s="21">
        <v>16389.988000000001</v>
      </c>
      <c r="D40" s="21">
        <v>1608.0286699999999</v>
      </c>
      <c r="E40" s="21">
        <f t="shared" si="5"/>
        <v>-14781.959330000002</v>
      </c>
      <c r="F40" s="6">
        <f t="shared" si="6"/>
        <v>-90.188957612415578</v>
      </c>
      <c r="G40" s="30">
        <f>D40/C40*100</f>
        <v>9.8110423875844184</v>
      </c>
      <c r="H40" s="52">
        <f t="shared" si="2"/>
        <v>9.8110423875844184</v>
      </c>
    </row>
    <row r="41" spans="1:8" ht="15.75" x14ac:dyDescent="0.25">
      <c r="A41" s="14">
        <v>3</v>
      </c>
      <c r="B41" s="28" t="s">
        <v>267</v>
      </c>
      <c r="C41" s="21">
        <v>14892.162</v>
      </c>
      <c r="D41" s="21">
        <v>14892.161700000001</v>
      </c>
      <c r="E41" s="21">
        <f t="shared" si="5"/>
        <v>-2.9999999969732016E-4</v>
      </c>
      <c r="F41" s="6">
        <f t="shared" si="6"/>
        <v>-2.0144825185752779E-6</v>
      </c>
      <c r="G41" s="30"/>
      <c r="H41" s="52">
        <f t="shared" si="2"/>
        <v>99.999997985517481</v>
      </c>
    </row>
    <row r="42" spans="1:8" ht="15.75" x14ac:dyDescent="0.25">
      <c r="A42" s="14"/>
      <c r="B42" s="28" t="s">
        <v>306</v>
      </c>
      <c r="C42" s="21">
        <v>70</v>
      </c>
      <c r="D42" s="21">
        <v>70</v>
      </c>
      <c r="E42" s="21">
        <f t="shared" si="5"/>
        <v>0</v>
      </c>
      <c r="F42" s="6">
        <f t="shared" si="6"/>
        <v>0</v>
      </c>
      <c r="G42" s="30"/>
      <c r="H42" s="52">
        <f t="shared" si="2"/>
        <v>100</v>
      </c>
    </row>
    <row r="43" spans="1:8" ht="31.5" x14ac:dyDescent="0.25">
      <c r="A43" s="14"/>
      <c r="B43" s="28" t="s">
        <v>307</v>
      </c>
      <c r="C43" s="21">
        <v>26</v>
      </c>
      <c r="D43" s="21">
        <v>26</v>
      </c>
      <c r="E43" s="21">
        <f t="shared" si="5"/>
        <v>0</v>
      </c>
      <c r="F43" s="6">
        <f t="shared" si="6"/>
        <v>0</v>
      </c>
      <c r="G43" s="30"/>
      <c r="H43" s="52">
        <f t="shared" si="2"/>
        <v>100</v>
      </c>
    </row>
    <row r="44" spans="1:8" ht="21" customHeight="1" x14ac:dyDescent="0.25">
      <c r="A44" s="14">
        <v>4</v>
      </c>
      <c r="B44" s="28" t="s">
        <v>268</v>
      </c>
      <c r="C44" s="21">
        <v>473.64299999999997</v>
      </c>
      <c r="D44" s="21">
        <v>473.64299999999997</v>
      </c>
      <c r="E44" s="21">
        <f t="shared" si="5"/>
        <v>0</v>
      </c>
      <c r="F44" s="6">
        <f t="shared" si="6"/>
        <v>0</v>
      </c>
      <c r="G44" s="30"/>
      <c r="H44" s="52">
        <f t="shared" si="2"/>
        <v>100</v>
      </c>
    </row>
    <row r="45" spans="1:8" ht="34.5" customHeight="1" x14ac:dyDescent="0.25">
      <c r="A45" s="14">
        <v>5</v>
      </c>
      <c r="B45" s="28" t="s">
        <v>269</v>
      </c>
      <c r="C45" s="21">
        <v>191.25700000000001</v>
      </c>
      <c r="D45" s="21">
        <v>191.25700000000001</v>
      </c>
      <c r="E45" s="21">
        <f t="shared" si="5"/>
        <v>0</v>
      </c>
      <c r="F45" s="6">
        <f t="shared" si="6"/>
        <v>0</v>
      </c>
      <c r="G45" s="30"/>
      <c r="H45" s="52">
        <f t="shared" si="2"/>
        <v>100</v>
      </c>
    </row>
    <row r="46" spans="1:8" ht="21" customHeight="1" x14ac:dyDescent="0.25">
      <c r="A46" s="13"/>
      <c r="B46" s="56" t="s">
        <v>17</v>
      </c>
      <c r="C46" s="22">
        <f>SUM(C39:C45)</f>
        <v>32180.65</v>
      </c>
      <c r="D46" s="22">
        <f>SUM(D39:D45)</f>
        <v>17398.561370000003</v>
      </c>
      <c r="E46" s="22">
        <f t="shared" si="5"/>
        <v>-14782.088629999998</v>
      </c>
      <c r="F46" s="7">
        <f>D46/C46*100-100</f>
        <v>-45.934711169600362</v>
      </c>
      <c r="G46" s="30">
        <f t="shared" ref="G46" si="7">D46/C46*100</f>
        <v>54.065288830399638</v>
      </c>
      <c r="H46" s="52">
        <f t="shared" si="2"/>
        <v>54.065288830399638</v>
      </c>
    </row>
    <row r="47" spans="1:8" ht="24" customHeight="1" x14ac:dyDescent="0.25">
      <c r="A47" s="13">
        <v>4</v>
      </c>
      <c r="B47" s="115" t="s">
        <v>70</v>
      </c>
      <c r="C47" s="118"/>
      <c r="D47" s="118"/>
      <c r="E47" s="118"/>
      <c r="F47" s="119"/>
      <c r="G47" s="30"/>
      <c r="H47" s="52"/>
    </row>
    <row r="48" spans="1:8" ht="34.5" customHeight="1" x14ac:dyDescent="0.25">
      <c r="A48" s="14">
        <v>1</v>
      </c>
      <c r="B48" s="28" t="s">
        <v>270</v>
      </c>
      <c r="C48" s="21">
        <v>215.75</v>
      </c>
      <c r="D48" s="21">
        <v>215.75</v>
      </c>
      <c r="E48" s="32">
        <f t="shared" ref="E48:E54" si="8">D48-C48</f>
        <v>0</v>
      </c>
      <c r="F48" s="6">
        <f t="shared" ref="F48:F53" si="9">D48/C48*100-100</f>
        <v>0</v>
      </c>
      <c r="G48" s="30"/>
      <c r="H48" s="52">
        <f t="shared" si="2"/>
        <v>100</v>
      </c>
    </row>
    <row r="49" spans="1:8" ht="20.25" customHeight="1" x14ac:dyDescent="0.25">
      <c r="A49" s="14">
        <v>2</v>
      </c>
      <c r="B49" s="28" t="s">
        <v>308</v>
      </c>
      <c r="C49" s="21">
        <v>87</v>
      </c>
      <c r="D49" s="21">
        <v>87</v>
      </c>
      <c r="E49" s="32">
        <f t="shared" si="8"/>
        <v>0</v>
      </c>
      <c r="F49" s="6">
        <f t="shared" si="9"/>
        <v>0</v>
      </c>
      <c r="G49" s="30"/>
      <c r="H49" s="52">
        <f t="shared" si="2"/>
        <v>100</v>
      </c>
    </row>
    <row r="50" spans="1:8" ht="66.75" customHeight="1" x14ac:dyDescent="0.25">
      <c r="A50" s="14">
        <v>3</v>
      </c>
      <c r="B50" s="28" t="s">
        <v>271</v>
      </c>
      <c r="C50" s="21">
        <v>40</v>
      </c>
      <c r="D50" s="21">
        <v>40</v>
      </c>
      <c r="E50" s="32">
        <f t="shared" si="8"/>
        <v>0</v>
      </c>
      <c r="F50" s="6">
        <f t="shared" si="9"/>
        <v>0</v>
      </c>
      <c r="G50" s="30"/>
      <c r="H50" s="52">
        <f t="shared" si="2"/>
        <v>100</v>
      </c>
    </row>
    <row r="51" spans="1:8" ht="66.75" customHeight="1" x14ac:dyDescent="0.25">
      <c r="A51" s="14">
        <v>4</v>
      </c>
      <c r="B51" s="28" t="s">
        <v>272</v>
      </c>
      <c r="C51" s="21">
        <v>109.25</v>
      </c>
      <c r="D51" s="21">
        <v>109.25</v>
      </c>
      <c r="E51" s="32">
        <f t="shared" si="8"/>
        <v>0</v>
      </c>
      <c r="F51" s="6">
        <f t="shared" si="9"/>
        <v>0</v>
      </c>
      <c r="G51" s="30"/>
      <c r="H51" s="52">
        <f t="shared" si="2"/>
        <v>100</v>
      </c>
    </row>
    <row r="52" spans="1:8" ht="78" customHeight="1" x14ac:dyDescent="0.25">
      <c r="A52" s="14">
        <v>5</v>
      </c>
      <c r="B52" s="28" t="s">
        <v>246</v>
      </c>
      <c r="C52" s="21">
        <v>150</v>
      </c>
      <c r="D52" s="21">
        <v>150</v>
      </c>
      <c r="E52" s="32">
        <f t="shared" si="8"/>
        <v>0</v>
      </c>
      <c r="F52" s="6">
        <f t="shared" si="9"/>
        <v>0</v>
      </c>
      <c r="G52" s="30"/>
      <c r="H52" s="52">
        <f t="shared" si="2"/>
        <v>100</v>
      </c>
    </row>
    <row r="53" spans="1:8" ht="64.5" customHeight="1" x14ac:dyDescent="0.25">
      <c r="A53" s="14">
        <v>6</v>
      </c>
      <c r="B53" s="28" t="s">
        <v>247</v>
      </c>
      <c r="C53" s="21">
        <v>97</v>
      </c>
      <c r="D53" s="21">
        <v>96.85</v>
      </c>
      <c r="E53" s="32">
        <f t="shared" si="8"/>
        <v>-0.15000000000000568</v>
      </c>
      <c r="F53" s="6">
        <f t="shared" si="9"/>
        <v>-0.15463917525774207</v>
      </c>
      <c r="G53" s="30"/>
      <c r="H53" s="52">
        <f t="shared" si="2"/>
        <v>99.845360824742258</v>
      </c>
    </row>
    <row r="54" spans="1:8" ht="48.75" customHeight="1" x14ac:dyDescent="0.25">
      <c r="A54" s="14">
        <v>7</v>
      </c>
      <c r="B54" s="28" t="s">
        <v>309</v>
      </c>
      <c r="C54" s="21">
        <v>50</v>
      </c>
      <c r="D54" s="21">
        <v>50</v>
      </c>
      <c r="E54" s="32">
        <f t="shared" si="8"/>
        <v>0</v>
      </c>
      <c r="F54" s="6">
        <v>0</v>
      </c>
      <c r="G54" s="30"/>
      <c r="H54" s="52">
        <f t="shared" si="2"/>
        <v>100</v>
      </c>
    </row>
    <row r="55" spans="1:8" ht="19.5" customHeight="1" x14ac:dyDescent="0.25">
      <c r="A55" s="13"/>
      <c r="B55" s="56" t="s">
        <v>17</v>
      </c>
      <c r="C55" s="22">
        <f>SUM(C48:C54)</f>
        <v>749</v>
      </c>
      <c r="D55" s="22">
        <f>SUM(D48:D54)</f>
        <v>748.85</v>
      </c>
      <c r="E55" s="50">
        <f>D55-C55</f>
        <v>-0.14999999999997726</v>
      </c>
      <c r="F55" s="7">
        <f>D55/C55*100-100</f>
        <v>-2.0026702269689167E-2</v>
      </c>
      <c r="G55" s="30"/>
      <c r="H55" s="52">
        <f t="shared" si="2"/>
        <v>99.979973297730311</v>
      </c>
    </row>
    <row r="56" spans="1:8" ht="25.5" customHeight="1" x14ac:dyDescent="0.25">
      <c r="A56" s="13">
        <v>5</v>
      </c>
      <c r="B56" s="115" t="s">
        <v>77</v>
      </c>
      <c r="C56" s="118"/>
      <c r="D56" s="118"/>
      <c r="E56" s="118"/>
      <c r="F56" s="119"/>
      <c r="G56" s="30"/>
      <c r="H56" s="52"/>
    </row>
    <row r="57" spans="1:8" ht="33.75" customHeight="1" x14ac:dyDescent="0.25">
      <c r="A57" s="14">
        <v>1</v>
      </c>
      <c r="B57" s="28" t="s">
        <v>273</v>
      </c>
      <c r="C57" s="21">
        <v>9740.2939999999999</v>
      </c>
      <c r="D57" s="21">
        <v>70.316199999999995</v>
      </c>
      <c r="E57" s="21">
        <f>D57-C57</f>
        <v>-9669.9778000000006</v>
      </c>
      <c r="F57" s="6">
        <f>D57/C57*100-100</f>
        <v>-99.278089552533018</v>
      </c>
      <c r="G57" s="30"/>
      <c r="H57" s="52">
        <f t="shared" si="2"/>
        <v>0.72191044746698607</v>
      </c>
    </row>
    <row r="58" spans="1:8" ht="31.5" x14ac:dyDescent="0.25">
      <c r="A58" s="14">
        <v>2</v>
      </c>
      <c r="B58" s="16" t="s">
        <v>232</v>
      </c>
      <c r="C58" s="21">
        <v>34747.572</v>
      </c>
      <c r="D58" s="21">
        <v>33307.491349999997</v>
      </c>
      <c r="E58" s="21">
        <f>D58-C58</f>
        <v>-1440.0806500000035</v>
      </c>
      <c r="F58" s="6">
        <f>D58/C58*100-100</f>
        <v>-4.1444065501900553</v>
      </c>
      <c r="G58" s="30"/>
      <c r="H58" s="52">
        <f t="shared" si="2"/>
        <v>95.855593449809945</v>
      </c>
    </row>
    <row r="59" spans="1:8" ht="15.75" x14ac:dyDescent="0.25">
      <c r="A59" s="13"/>
      <c r="B59" s="56" t="s">
        <v>17</v>
      </c>
      <c r="C59" s="22">
        <f>SUM(C57:C58)</f>
        <v>44487.866000000002</v>
      </c>
      <c r="D59" s="22">
        <f>SUM(D57:D58)</f>
        <v>33377.807549999998</v>
      </c>
      <c r="E59" s="22">
        <f>D59-C59</f>
        <v>-11110.058450000004</v>
      </c>
      <c r="F59" s="7">
        <f>D59/C59*100-100</f>
        <v>-24.973233038419977</v>
      </c>
      <c r="G59" s="30"/>
      <c r="H59" s="52">
        <f t="shared" si="2"/>
        <v>75.026766961580023</v>
      </c>
    </row>
    <row r="60" spans="1:8" ht="21" customHeight="1" x14ac:dyDescent="0.25">
      <c r="A60" s="13">
        <v>6</v>
      </c>
      <c r="B60" s="115" t="s">
        <v>110</v>
      </c>
      <c r="C60" s="118"/>
      <c r="D60" s="118"/>
      <c r="E60" s="118"/>
      <c r="F60" s="119"/>
      <c r="G60" s="30"/>
      <c r="H60" s="52"/>
    </row>
    <row r="61" spans="1:8" ht="15.75" x14ac:dyDescent="0.25">
      <c r="A61" s="14">
        <v>1</v>
      </c>
      <c r="B61" s="28" t="s">
        <v>111</v>
      </c>
      <c r="C61" s="21">
        <v>4851963.273</v>
      </c>
      <c r="D61" s="21">
        <v>4804380.1201889999</v>
      </c>
      <c r="E61" s="21">
        <f>D61-C61</f>
        <v>-47583.152811000124</v>
      </c>
      <c r="F61" s="6">
        <f>D61/C61*100-100</f>
        <v>-0.98069894872841701</v>
      </c>
      <c r="G61" s="30"/>
      <c r="H61" s="52">
        <f t="shared" si="2"/>
        <v>99.019301051271583</v>
      </c>
    </row>
    <row r="62" spans="1:8" ht="18.75" customHeight="1" x14ac:dyDescent="0.25">
      <c r="A62" s="14">
        <v>2</v>
      </c>
      <c r="B62" s="28" t="s">
        <v>112</v>
      </c>
      <c r="C62" s="21">
        <v>266965.87400000001</v>
      </c>
      <c r="D62" s="21">
        <v>74453.126220000006</v>
      </c>
      <c r="E62" s="21">
        <f t="shared" ref="E62:E74" si="10">D62-C62</f>
        <v>-192512.74778000001</v>
      </c>
      <c r="F62" s="6">
        <f t="shared" ref="F62:F74" si="11">D62/C62*100-100</f>
        <v>-72.111369477883159</v>
      </c>
      <c r="G62" s="30"/>
      <c r="H62" s="52">
        <f t="shared" si="2"/>
        <v>27.888630522116848</v>
      </c>
    </row>
    <row r="63" spans="1:8" ht="18" customHeight="1" x14ac:dyDescent="0.25">
      <c r="A63" s="14">
        <v>3</v>
      </c>
      <c r="B63" s="28" t="s">
        <v>113</v>
      </c>
      <c r="C63" s="21">
        <v>42547.305999999997</v>
      </c>
      <c r="D63" s="21">
        <v>42153.381540000002</v>
      </c>
      <c r="E63" s="21">
        <f t="shared" si="10"/>
        <v>-393.92445999999472</v>
      </c>
      <c r="F63" s="6">
        <f t="shared" si="11"/>
        <v>-0.92585053446155996</v>
      </c>
      <c r="G63" s="30"/>
      <c r="H63" s="52">
        <f t="shared" si="2"/>
        <v>99.07414946553844</v>
      </c>
    </row>
    <row r="64" spans="1:8" ht="34.5" customHeight="1" x14ac:dyDescent="0.25">
      <c r="A64" s="14">
        <v>4</v>
      </c>
      <c r="B64" s="28" t="s">
        <v>157</v>
      </c>
      <c r="C64" s="21">
        <v>91131.5</v>
      </c>
      <c r="D64" s="21">
        <v>90307.729449999999</v>
      </c>
      <c r="E64" s="21">
        <f t="shared" si="10"/>
        <v>-823.77055000000109</v>
      </c>
      <c r="F64" s="6">
        <f t="shared" si="11"/>
        <v>-0.90393612526953859</v>
      </c>
      <c r="G64" s="30"/>
      <c r="H64" s="52">
        <f t="shared" si="2"/>
        <v>99.096063874730461</v>
      </c>
    </row>
    <row r="65" spans="1:8" ht="34.5" customHeight="1" x14ac:dyDescent="0.25">
      <c r="A65" s="14">
        <v>5</v>
      </c>
      <c r="B65" s="28" t="s">
        <v>158</v>
      </c>
      <c r="C65" s="21">
        <v>108744</v>
      </c>
      <c r="D65" s="21">
        <v>102283.8</v>
      </c>
      <c r="E65" s="21">
        <f t="shared" si="10"/>
        <v>-6460.1999999999971</v>
      </c>
      <c r="F65" s="6">
        <f t="shared" si="11"/>
        <v>-5.9407415581549259</v>
      </c>
      <c r="G65" s="30"/>
      <c r="H65" s="52">
        <f t="shared" si="2"/>
        <v>94.059258441845074</v>
      </c>
    </row>
    <row r="66" spans="1:8" ht="17.25" customHeight="1" x14ac:dyDescent="0.25">
      <c r="A66" s="14">
        <v>6</v>
      </c>
      <c r="B66" s="28" t="s">
        <v>310</v>
      </c>
      <c r="C66" s="21">
        <v>4183.9399999999996</v>
      </c>
      <c r="D66" s="21">
        <v>4179.1698200000001</v>
      </c>
      <c r="E66" s="21">
        <f t="shared" si="10"/>
        <v>-4.7701799999995274</v>
      </c>
      <c r="F66" s="6">
        <f t="shared" si="11"/>
        <v>-0.11401167320754269</v>
      </c>
      <c r="G66" s="30"/>
      <c r="H66" s="52">
        <f t="shared" si="2"/>
        <v>99.885988326792457</v>
      </c>
    </row>
    <row r="67" spans="1:8" ht="19.5" customHeight="1" x14ac:dyDescent="0.25">
      <c r="A67" s="14">
        <v>7</v>
      </c>
      <c r="B67" s="28" t="s">
        <v>212</v>
      </c>
      <c r="C67" s="21">
        <v>2887.75</v>
      </c>
      <c r="D67" s="21">
        <v>2885.1938500000001</v>
      </c>
      <c r="E67" s="21">
        <f t="shared" si="10"/>
        <v>-2.5561499999998887</v>
      </c>
      <c r="F67" s="6">
        <f t="shared" si="11"/>
        <v>-8.8517011514156252E-2</v>
      </c>
      <c r="G67" s="30"/>
      <c r="H67" s="52">
        <f t="shared" si="2"/>
        <v>99.911482988485844</v>
      </c>
    </row>
    <row r="68" spans="1:8" ht="18" customHeight="1" x14ac:dyDescent="0.25">
      <c r="A68" s="14">
        <v>8</v>
      </c>
      <c r="B68" s="28" t="s">
        <v>114</v>
      </c>
      <c r="C68" s="21">
        <v>54662.720000000001</v>
      </c>
      <c r="D68" s="21">
        <v>54525.80083</v>
      </c>
      <c r="E68" s="21">
        <f t="shared" si="10"/>
        <v>-136.91917000000103</v>
      </c>
      <c r="F68" s="6">
        <f t="shared" si="11"/>
        <v>-0.25047997977415548</v>
      </c>
      <c r="G68" s="30"/>
      <c r="H68" s="52">
        <f t="shared" si="2"/>
        <v>99.749520020225845</v>
      </c>
    </row>
    <row r="69" spans="1:8" ht="18" customHeight="1" x14ac:dyDescent="0.25">
      <c r="A69" s="14">
        <v>9</v>
      </c>
      <c r="B69" s="28" t="s">
        <v>213</v>
      </c>
      <c r="C69" s="21">
        <v>68659.305999999997</v>
      </c>
      <c r="D69" s="21">
        <v>68176.643039999995</v>
      </c>
      <c r="E69" s="21">
        <f t="shared" si="10"/>
        <v>-482.66296000000148</v>
      </c>
      <c r="F69" s="6">
        <f t="shared" si="11"/>
        <v>-0.70298257893838922</v>
      </c>
      <c r="G69" s="30"/>
      <c r="H69" s="52">
        <f t="shared" si="2"/>
        <v>99.297017421061611</v>
      </c>
    </row>
    <row r="70" spans="1:8" ht="51" customHeight="1" x14ac:dyDescent="0.25">
      <c r="A70" s="14">
        <v>10</v>
      </c>
      <c r="B70" s="28" t="s">
        <v>196</v>
      </c>
      <c r="C70" s="21">
        <v>88</v>
      </c>
      <c r="D70" s="21">
        <v>68</v>
      </c>
      <c r="E70" s="21">
        <f t="shared" si="10"/>
        <v>-20</v>
      </c>
      <c r="F70" s="6">
        <f t="shared" si="11"/>
        <v>-22.727272727272734</v>
      </c>
      <c r="G70" s="30"/>
      <c r="H70" s="52">
        <f t="shared" si="2"/>
        <v>77.272727272727266</v>
      </c>
    </row>
    <row r="71" spans="1:8" ht="32.25" customHeight="1" x14ac:dyDescent="0.25">
      <c r="A71" s="14">
        <v>11</v>
      </c>
      <c r="B71" s="28" t="s">
        <v>214</v>
      </c>
      <c r="C71" s="21">
        <v>62506.483</v>
      </c>
      <c r="D71" s="21">
        <v>62445.668129999998</v>
      </c>
      <c r="E71" s="21">
        <f t="shared" si="10"/>
        <v>-60.814870000001974</v>
      </c>
      <c r="F71" s="6">
        <f t="shared" si="11"/>
        <v>-9.7293699919092091E-2</v>
      </c>
      <c r="G71" s="30"/>
      <c r="H71" s="52">
        <f t="shared" si="2"/>
        <v>99.902706300080908</v>
      </c>
    </row>
    <row r="72" spans="1:8" ht="21" customHeight="1" x14ac:dyDescent="0.25">
      <c r="A72" s="14">
        <v>12</v>
      </c>
      <c r="B72" s="28" t="s">
        <v>115</v>
      </c>
      <c r="C72" s="21">
        <v>76277.341</v>
      </c>
      <c r="D72" s="21">
        <v>76121.009860000006</v>
      </c>
      <c r="E72" s="21">
        <f t="shared" si="10"/>
        <v>-156.33113999999478</v>
      </c>
      <c r="F72" s="6">
        <f t="shared" si="11"/>
        <v>-0.20495095653635076</v>
      </c>
      <c r="G72" s="30"/>
      <c r="H72" s="52">
        <f t="shared" si="2"/>
        <v>99.795049043463649</v>
      </c>
    </row>
    <row r="73" spans="1:8" ht="48" customHeight="1" x14ac:dyDescent="0.25">
      <c r="A73" s="14">
        <v>13</v>
      </c>
      <c r="B73" s="28" t="s">
        <v>274</v>
      </c>
      <c r="C73" s="21">
        <v>55</v>
      </c>
      <c r="D73" s="21">
        <v>54.9</v>
      </c>
      <c r="E73" s="21">
        <f t="shared" si="10"/>
        <v>-0.10000000000000142</v>
      </c>
      <c r="F73" s="6">
        <f t="shared" si="11"/>
        <v>-0.18181818181818699</v>
      </c>
      <c r="G73" s="30"/>
      <c r="H73" s="52">
        <f t="shared" si="2"/>
        <v>99.818181818181813</v>
      </c>
    </row>
    <row r="74" spans="1:8" ht="18.75" customHeight="1" x14ac:dyDescent="0.25">
      <c r="A74" s="13"/>
      <c r="B74" s="56" t="s">
        <v>17</v>
      </c>
      <c r="C74" s="22">
        <f>SUM(C61:C73)</f>
        <v>5630672.4929999998</v>
      </c>
      <c r="D74" s="22">
        <f>SUM(D61:D73)</f>
        <v>5382034.5429290021</v>
      </c>
      <c r="E74" s="22">
        <f t="shared" si="10"/>
        <v>-248637.9500709977</v>
      </c>
      <c r="F74" s="7">
        <f t="shared" si="11"/>
        <v>-4.4157771630316347</v>
      </c>
      <c r="G74" s="30"/>
      <c r="H74" s="52">
        <f t="shared" ref="H74:H135" si="12">D74/C74*100</f>
        <v>95.584222836968365</v>
      </c>
    </row>
    <row r="75" spans="1:8" ht="24.75" customHeight="1" x14ac:dyDescent="0.25">
      <c r="A75" s="13">
        <v>7</v>
      </c>
      <c r="B75" s="115" t="s">
        <v>82</v>
      </c>
      <c r="C75" s="118"/>
      <c r="D75" s="118"/>
      <c r="E75" s="118"/>
      <c r="F75" s="119"/>
      <c r="G75" s="30"/>
      <c r="H75" s="52"/>
    </row>
    <row r="76" spans="1:8" ht="47.25" x14ac:dyDescent="0.25">
      <c r="A76" s="14">
        <v>1</v>
      </c>
      <c r="B76" s="16" t="s">
        <v>217</v>
      </c>
      <c r="C76" s="21">
        <v>6235.8710000000001</v>
      </c>
      <c r="D76" s="21">
        <v>6106.9024200000003</v>
      </c>
      <c r="E76" s="21">
        <f t="shared" ref="E76:E84" si="13">D76-C76</f>
        <v>-128.96857999999975</v>
      </c>
      <c r="F76" s="6">
        <f t="shared" ref="F76:F84" si="14">D76/C76*100-100</f>
        <v>-2.0681726738734625</v>
      </c>
      <c r="G76" s="30"/>
      <c r="H76" s="52">
        <f t="shared" si="12"/>
        <v>97.931827326126538</v>
      </c>
    </row>
    <row r="77" spans="1:8" ht="15.75" x14ac:dyDescent="0.25">
      <c r="A77" s="14">
        <v>2</v>
      </c>
      <c r="B77" s="16" t="s">
        <v>275</v>
      </c>
      <c r="C77" s="21">
        <v>3921.0140000000001</v>
      </c>
      <c r="D77" s="21">
        <v>3921.0131500000002</v>
      </c>
      <c r="E77" s="21">
        <f t="shared" si="13"/>
        <v>-8.4999999990031938E-4</v>
      </c>
      <c r="F77" s="6">
        <f t="shared" si="14"/>
        <v>-2.167806593433852E-5</v>
      </c>
      <c r="G77" s="30"/>
      <c r="H77" s="52">
        <f t="shared" si="12"/>
        <v>99.999978321934066</v>
      </c>
    </row>
    <row r="78" spans="1:8" ht="15.75" x14ac:dyDescent="0.25">
      <c r="A78" s="14">
        <v>3</v>
      </c>
      <c r="B78" s="16" t="s">
        <v>218</v>
      </c>
      <c r="C78" s="21">
        <v>660672.05500000005</v>
      </c>
      <c r="D78" s="21">
        <v>655927.67160999996</v>
      </c>
      <c r="E78" s="21">
        <f t="shared" si="13"/>
        <v>-4744.38339000009</v>
      </c>
      <c r="F78" s="6">
        <f t="shared" si="14"/>
        <v>-0.71811473697039219</v>
      </c>
      <c r="G78" s="30"/>
      <c r="H78" s="52">
        <f t="shared" si="12"/>
        <v>99.281885263029608</v>
      </c>
    </row>
    <row r="79" spans="1:8" ht="15.75" x14ac:dyDescent="0.25">
      <c r="A79" s="14"/>
      <c r="B79" s="16" t="s">
        <v>311</v>
      </c>
      <c r="C79" s="21">
        <v>1180.9469999999999</v>
      </c>
      <c r="D79" s="21">
        <v>1180.9469999999999</v>
      </c>
      <c r="E79" s="21">
        <f t="shared" si="13"/>
        <v>0</v>
      </c>
      <c r="F79" s="6">
        <f t="shared" si="14"/>
        <v>0</v>
      </c>
      <c r="G79" s="30"/>
      <c r="H79" s="52">
        <f t="shared" si="12"/>
        <v>100</v>
      </c>
    </row>
    <row r="80" spans="1:8" ht="31.5" x14ac:dyDescent="0.25">
      <c r="A80" s="14">
        <v>4</v>
      </c>
      <c r="B80" s="16" t="s">
        <v>276</v>
      </c>
      <c r="C80" s="21">
        <v>707.44</v>
      </c>
      <c r="D80" s="21">
        <v>707.44</v>
      </c>
      <c r="E80" s="21">
        <f t="shared" si="13"/>
        <v>0</v>
      </c>
      <c r="F80" s="6">
        <f t="shared" si="14"/>
        <v>0</v>
      </c>
      <c r="G80" s="30"/>
      <c r="H80" s="52">
        <f t="shared" si="12"/>
        <v>100</v>
      </c>
    </row>
    <row r="81" spans="1:8" ht="21" customHeight="1" x14ac:dyDescent="0.25">
      <c r="A81" s="14">
        <v>5</v>
      </c>
      <c r="B81" s="16" t="s">
        <v>219</v>
      </c>
      <c r="C81" s="21">
        <v>675604.63800000004</v>
      </c>
      <c r="D81" s="21">
        <v>666603.77309999999</v>
      </c>
      <c r="E81" s="21">
        <f t="shared" si="13"/>
        <v>-9000.8649000000441</v>
      </c>
      <c r="F81" s="6">
        <f t="shared" si="14"/>
        <v>-1.3322680742165147</v>
      </c>
      <c r="G81" s="30"/>
      <c r="H81" s="52">
        <f t="shared" si="12"/>
        <v>98.667731925783485</v>
      </c>
    </row>
    <row r="82" spans="1:8" ht="21" customHeight="1" x14ac:dyDescent="0.25">
      <c r="A82" s="14">
        <v>6</v>
      </c>
      <c r="B82" s="16" t="s">
        <v>220</v>
      </c>
      <c r="C82" s="21">
        <v>26835.935000000001</v>
      </c>
      <c r="D82" s="21">
        <v>26491.715649999998</v>
      </c>
      <c r="E82" s="21">
        <f t="shared" si="13"/>
        <v>-344.21935000000303</v>
      </c>
      <c r="F82" s="6">
        <f t="shared" si="14"/>
        <v>-1.282680666799962</v>
      </c>
      <c r="G82" s="30"/>
      <c r="H82" s="52">
        <f t="shared" si="12"/>
        <v>98.717319333200038</v>
      </c>
    </row>
    <row r="83" spans="1:8" ht="33.75" hidden="1" customHeight="1" x14ac:dyDescent="0.25">
      <c r="A83" s="14"/>
      <c r="B83" s="28" t="s">
        <v>312</v>
      </c>
      <c r="C83" s="21">
        <v>0</v>
      </c>
      <c r="D83" s="21">
        <v>0</v>
      </c>
      <c r="E83" s="21">
        <f t="shared" si="13"/>
        <v>0</v>
      </c>
      <c r="F83" s="6" t="e">
        <f t="shared" si="14"/>
        <v>#DIV/0!</v>
      </c>
      <c r="G83" s="30"/>
      <c r="H83" s="52" t="e">
        <f t="shared" si="12"/>
        <v>#DIV/0!</v>
      </c>
    </row>
    <row r="84" spans="1:8" ht="15.75" x14ac:dyDescent="0.25">
      <c r="A84" s="13"/>
      <c r="B84" s="56" t="s">
        <v>17</v>
      </c>
      <c r="C84" s="22">
        <f>SUM(C76:C83)</f>
        <v>1375157.9000000001</v>
      </c>
      <c r="D84" s="22">
        <f>SUM(D76:D83)</f>
        <v>1360939.4629299997</v>
      </c>
      <c r="E84" s="22">
        <f t="shared" si="13"/>
        <v>-14218.437070000451</v>
      </c>
      <c r="F84" s="7">
        <f t="shared" si="14"/>
        <v>-1.0339494155544315</v>
      </c>
      <c r="G84" s="30"/>
      <c r="H84" s="52">
        <f t="shared" si="12"/>
        <v>98.966050584445568</v>
      </c>
    </row>
    <row r="85" spans="1:8" ht="24.75" customHeight="1" x14ac:dyDescent="0.25">
      <c r="A85" s="13">
        <v>8</v>
      </c>
      <c r="B85" s="115" t="s">
        <v>298</v>
      </c>
      <c r="C85" s="118"/>
      <c r="D85" s="118"/>
      <c r="E85" s="118"/>
      <c r="F85" s="119"/>
      <c r="G85" s="30"/>
      <c r="H85" s="52"/>
    </row>
    <row r="86" spans="1:8" ht="47.25" customHeight="1" x14ac:dyDescent="0.25">
      <c r="A86" s="14">
        <v>1</v>
      </c>
      <c r="B86" s="28" t="s">
        <v>116</v>
      </c>
      <c r="C86" s="21">
        <v>553883.51500000001</v>
      </c>
      <c r="D86" s="21">
        <v>537436.62288000004</v>
      </c>
      <c r="E86" s="21">
        <f>D86-C86</f>
        <v>-16446.892119999975</v>
      </c>
      <c r="F86" s="6">
        <f t="shared" ref="F86:F108" si="15">D86/C86*100-100</f>
        <v>-2.9693774366980392</v>
      </c>
      <c r="G86" s="30"/>
      <c r="H86" s="52">
        <f t="shared" si="12"/>
        <v>97.030622563301961</v>
      </c>
    </row>
    <row r="87" spans="1:8" ht="18.75" customHeight="1" x14ac:dyDescent="0.25">
      <c r="A87" s="14">
        <v>2</v>
      </c>
      <c r="B87" s="28" t="s">
        <v>117</v>
      </c>
      <c r="C87" s="21">
        <v>231498.08300000001</v>
      </c>
      <c r="D87" s="21">
        <v>222816.89895999999</v>
      </c>
      <c r="E87" s="21">
        <f t="shared" ref="E87:E107" si="16">D87-C87</f>
        <v>-8681.1840400000219</v>
      </c>
      <c r="F87" s="6">
        <f t="shared" si="15"/>
        <v>-3.7500025604963838</v>
      </c>
      <c r="G87" s="30"/>
      <c r="H87" s="52">
        <f t="shared" si="12"/>
        <v>96.249997439503616</v>
      </c>
    </row>
    <row r="88" spans="1:8" ht="19.5" customHeight="1" x14ac:dyDescent="0.25">
      <c r="A88" s="14">
        <v>3</v>
      </c>
      <c r="B88" s="28" t="s">
        <v>215</v>
      </c>
      <c r="C88" s="21">
        <v>6412.5</v>
      </c>
      <c r="D88" s="21">
        <v>6111.5</v>
      </c>
      <c r="E88" s="21">
        <f t="shared" si="16"/>
        <v>-301</v>
      </c>
      <c r="F88" s="6">
        <f t="shared" si="15"/>
        <v>-4.6939571150097521</v>
      </c>
      <c r="G88" s="30"/>
      <c r="H88" s="52">
        <f t="shared" si="12"/>
        <v>95.306042884990248</v>
      </c>
    </row>
    <row r="89" spans="1:8" ht="35.25" customHeight="1" x14ac:dyDescent="0.25">
      <c r="A89" s="14">
        <v>4</v>
      </c>
      <c r="B89" s="28" t="s">
        <v>277</v>
      </c>
      <c r="C89" s="21">
        <v>10182.630999999999</v>
      </c>
      <c r="D89" s="21">
        <v>8291.9981000000007</v>
      </c>
      <c r="E89" s="21">
        <f t="shared" si="16"/>
        <v>-1890.6328999999987</v>
      </c>
      <c r="F89" s="6">
        <f t="shared" si="15"/>
        <v>-18.567233753241169</v>
      </c>
      <c r="G89" s="30"/>
      <c r="H89" s="52">
        <f t="shared" si="12"/>
        <v>81.432766246758831</v>
      </c>
    </row>
    <row r="90" spans="1:8" ht="20.25" customHeight="1" x14ac:dyDescent="0.25">
      <c r="A90" s="14">
        <v>5</v>
      </c>
      <c r="B90" s="28" t="s">
        <v>118</v>
      </c>
      <c r="C90" s="21">
        <v>35293.777000000002</v>
      </c>
      <c r="D90" s="21">
        <v>35043.825519999999</v>
      </c>
      <c r="E90" s="21">
        <f t="shared" si="16"/>
        <v>-249.95148000000336</v>
      </c>
      <c r="F90" s="6">
        <f t="shared" si="15"/>
        <v>-0.70820269533635383</v>
      </c>
      <c r="G90" s="30"/>
      <c r="H90" s="52">
        <f t="shared" si="12"/>
        <v>99.291797304663646</v>
      </c>
    </row>
    <row r="91" spans="1:8" ht="21.75" customHeight="1" x14ac:dyDescent="0.25">
      <c r="A91" s="14">
        <v>6</v>
      </c>
      <c r="B91" s="28" t="s">
        <v>216</v>
      </c>
      <c r="C91" s="21">
        <v>3189.049</v>
      </c>
      <c r="D91" s="21">
        <v>3189.049</v>
      </c>
      <c r="E91" s="21">
        <f t="shared" si="16"/>
        <v>0</v>
      </c>
      <c r="F91" s="6">
        <f t="shared" si="15"/>
        <v>0</v>
      </c>
      <c r="G91" s="30"/>
      <c r="H91" s="52">
        <f t="shared" si="12"/>
        <v>100</v>
      </c>
    </row>
    <row r="92" spans="1:8" ht="17.25" customHeight="1" x14ac:dyDescent="0.25">
      <c r="A92" s="13"/>
      <c r="B92" s="56" t="s">
        <v>17</v>
      </c>
      <c r="C92" s="22">
        <f>SUM(C86:C91)</f>
        <v>840459.55500000005</v>
      </c>
      <c r="D92" s="22">
        <f>SUM(D86:D91)</f>
        <v>812889.89445999998</v>
      </c>
      <c r="E92" s="22">
        <f t="shared" si="16"/>
        <v>-27569.66054000007</v>
      </c>
      <c r="F92" s="7">
        <f t="shared" si="15"/>
        <v>-3.2803078239737573</v>
      </c>
      <c r="G92" s="30"/>
      <c r="H92" s="52">
        <f t="shared" si="12"/>
        <v>96.719692176026243</v>
      </c>
    </row>
    <row r="93" spans="1:8" ht="20.25" customHeight="1" x14ac:dyDescent="0.25">
      <c r="A93" s="13">
        <v>9</v>
      </c>
      <c r="B93" s="115" t="s">
        <v>52</v>
      </c>
      <c r="C93" s="118"/>
      <c r="D93" s="118"/>
      <c r="E93" s="118"/>
      <c r="F93" s="119"/>
      <c r="G93" s="30"/>
      <c r="H93" s="52"/>
    </row>
    <row r="94" spans="1:8" ht="48.75" customHeight="1" x14ac:dyDescent="0.25">
      <c r="A94" s="14"/>
      <c r="B94" s="28" t="s">
        <v>352</v>
      </c>
      <c r="C94" s="21">
        <v>4570</v>
      </c>
      <c r="D94" s="21">
        <v>4570</v>
      </c>
      <c r="E94" s="21">
        <f t="shared" si="16"/>
        <v>0</v>
      </c>
      <c r="F94" s="6">
        <f t="shared" si="15"/>
        <v>0</v>
      </c>
      <c r="G94" s="30"/>
      <c r="H94" s="52">
        <f t="shared" si="12"/>
        <v>100</v>
      </c>
    </row>
    <row r="95" spans="1:8" ht="19.5" customHeight="1" x14ac:dyDescent="0.25">
      <c r="A95" s="14">
        <v>1</v>
      </c>
      <c r="B95" s="28" t="s">
        <v>233</v>
      </c>
      <c r="C95" s="21">
        <v>406525.95500000002</v>
      </c>
      <c r="D95" s="21">
        <v>392140.93208</v>
      </c>
      <c r="E95" s="21">
        <f t="shared" si="16"/>
        <v>-14385.022920000018</v>
      </c>
      <c r="F95" s="6">
        <f t="shared" si="15"/>
        <v>-3.5385250912208051</v>
      </c>
      <c r="G95" s="30"/>
      <c r="H95" s="52">
        <f t="shared" si="12"/>
        <v>96.461474908779195</v>
      </c>
    </row>
    <row r="96" spans="1:8" ht="33.75" customHeight="1" x14ac:dyDescent="0.25">
      <c r="A96" s="14">
        <v>2</v>
      </c>
      <c r="B96" s="28" t="s">
        <v>234</v>
      </c>
      <c r="C96" s="21">
        <v>2081.6869999999999</v>
      </c>
      <c r="D96" s="21">
        <v>2081.3976200000002</v>
      </c>
      <c r="E96" s="21">
        <f t="shared" si="16"/>
        <v>-0.28937999999970998</v>
      </c>
      <c r="F96" s="6">
        <f t="shared" si="15"/>
        <v>-1.3901225304266518E-2</v>
      </c>
      <c r="G96" s="30"/>
      <c r="H96" s="52">
        <f t="shared" si="12"/>
        <v>99.986098774695733</v>
      </c>
    </row>
    <row r="97" spans="1:8" ht="33.75" customHeight="1" x14ac:dyDescent="0.25">
      <c r="A97" s="14">
        <v>3</v>
      </c>
      <c r="B97" s="28" t="s">
        <v>235</v>
      </c>
      <c r="C97" s="21">
        <v>726.245</v>
      </c>
      <c r="D97" s="21">
        <v>603.56904999999995</v>
      </c>
      <c r="E97" s="21">
        <f t="shared" si="16"/>
        <v>-122.67595000000006</v>
      </c>
      <c r="F97" s="6">
        <f t="shared" si="15"/>
        <v>-16.891813368766748</v>
      </c>
      <c r="G97" s="30"/>
      <c r="H97" s="52">
        <f t="shared" si="12"/>
        <v>83.108186631233252</v>
      </c>
    </row>
    <row r="98" spans="1:8" ht="31.5" x14ac:dyDescent="0.25">
      <c r="A98" s="14">
        <v>4</v>
      </c>
      <c r="B98" s="28" t="s">
        <v>236</v>
      </c>
      <c r="C98" s="21">
        <v>42525.705999999998</v>
      </c>
      <c r="D98" s="21">
        <v>39821.030059999997</v>
      </c>
      <c r="E98" s="21">
        <f t="shared" si="16"/>
        <v>-2704.675940000001</v>
      </c>
      <c r="F98" s="6">
        <f t="shared" si="15"/>
        <v>-6.3600965025718779</v>
      </c>
      <c r="G98" s="30"/>
      <c r="H98" s="52">
        <f t="shared" si="12"/>
        <v>93.639903497428122</v>
      </c>
    </row>
    <row r="99" spans="1:8" ht="47.25" x14ac:dyDescent="0.25">
      <c r="A99" s="14">
        <v>5</v>
      </c>
      <c r="B99" s="28" t="s">
        <v>313</v>
      </c>
      <c r="C99" s="21">
        <v>23.4</v>
      </c>
      <c r="D99" s="21">
        <v>23.396999999999998</v>
      </c>
      <c r="E99" s="21">
        <f t="shared" si="16"/>
        <v>-3.0000000000001137E-3</v>
      </c>
      <c r="F99" s="6">
        <f t="shared" si="15"/>
        <v>-1.2820512820510999E-2</v>
      </c>
      <c r="G99" s="30"/>
      <c r="H99" s="52">
        <f t="shared" si="12"/>
        <v>99.987179487179489</v>
      </c>
    </row>
    <row r="100" spans="1:8" ht="31.5" customHeight="1" x14ac:dyDescent="0.25">
      <c r="A100" s="14">
        <v>6</v>
      </c>
      <c r="B100" s="28" t="s">
        <v>237</v>
      </c>
      <c r="C100" s="21">
        <v>31805.1</v>
      </c>
      <c r="D100" s="21">
        <v>25043.91617</v>
      </c>
      <c r="E100" s="21">
        <f t="shared" si="16"/>
        <v>-6761.1838299999981</v>
      </c>
      <c r="F100" s="6">
        <f t="shared" si="15"/>
        <v>-21.258175041109752</v>
      </c>
      <c r="G100" s="30"/>
      <c r="H100" s="52">
        <f t="shared" si="12"/>
        <v>78.741824958890248</v>
      </c>
    </row>
    <row r="101" spans="1:8" ht="31.5" customHeight="1" x14ac:dyDescent="0.25">
      <c r="A101" s="14">
        <v>7</v>
      </c>
      <c r="B101" s="28" t="s">
        <v>314</v>
      </c>
      <c r="C101" s="21">
        <v>414.86799999999999</v>
      </c>
      <c r="D101" s="21">
        <v>414.86772999999999</v>
      </c>
      <c r="E101" s="21">
        <f t="shared" si="16"/>
        <v>-2.7000000000043656E-4</v>
      </c>
      <c r="F101" s="6">
        <f t="shared" si="15"/>
        <v>-6.5080941396900016E-5</v>
      </c>
      <c r="G101" s="30"/>
      <c r="H101" s="52">
        <f t="shared" si="12"/>
        <v>99.999934919058603</v>
      </c>
    </row>
    <row r="102" spans="1:8" ht="31.5" customHeight="1" x14ac:dyDescent="0.25">
      <c r="A102" s="14">
        <v>8</v>
      </c>
      <c r="B102" s="28" t="s">
        <v>278</v>
      </c>
      <c r="C102" s="21">
        <v>526.11199999999997</v>
      </c>
      <c r="D102" s="21">
        <v>526.11111000000005</v>
      </c>
      <c r="E102" s="21">
        <f t="shared" si="16"/>
        <v>-8.8999999991301593E-4</v>
      </c>
      <c r="F102" s="6">
        <f t="shared" si="15"/>
        <v>-1.6916550086421012E-4</v>
      </c>
      <c r="G102" s="30"/>
      <c r="H102" s="52">
        <f t="shared" si="12"/>
        <v>99.999830834499136</v>
      </c>
    </row>
    <row r="103" spans="1:8" ht="31.5" customHeight="1" x14ac:dyDescent="0.25">
      <c r="A103" s="14">
        <v>9</v>
      </c>
      <c r="B103" s="28" t="s">
        <v>279</v>
      </c>
      <c r="C103" s="21">
        <v>8203.4560000000001</v>
      </c>
      <c r="D103" s="21">
        <v>8203.4555600000003</v>
      </c>
      <c r="E103" s="21">
        <f t="shared" si="16"/>
        <v>-4.3999999979860149E-4</v>
      </c>
      <c r="F103" s="6">
        <f t="shared" si="15"/>
        <v>-5.3635931038797935E-6</v>
      </c>
      <c r="G103" s="30"/>
      <c r="H103" s="52">
        <f t="shared" si="12"/>
        <v>99.999994636406896</v>
      </c>
    </row>
    <row r="104" spans="1:8" ht="17.25" customHeight="1" x14ac:dyDescent="0.25">
      <c r="A104" s="13"/>
      <c r="B104" s="56" t="s">
        <v>17</v>
      </c>
      <c r="C104" s="22">
        <f>SUM(C94:C103)</f>
        <v>497402.52900000004</v>
      </c>
      <c r="D104" s="22">
        <f>SUM(D94:D103)</f>
        <v>473428.67637999996</v>
      </c>
      <c r="E104" s="22">
        <f t="shared" si="16"/>
        <v>-23973.852620000078</v>
      </c>
      <c r="F104" s="7">
        <f>D104/C104*100-100</f>
        <v>-4.8198091530009179</v>
      </c>
      <c r="G104" s="30"/>
      <c r="H104" s="52">
        <f t="shared" si="12"/>
        <v>95.180190846999082</v>
      </c>
    </row>
    <row r="105" spans="1:8" ht="23.25" customHeight="1" x14ac:dyDescent="0.25">
      <c r="A105" s="13">
        <v>10</v>
      </c>
      <c r="B105" s="115" t="s">
        <v>119</v>
      </c>
      <c r="C105" s="115"/>
      <c r="D105" s="115"/>
      <c r="E105" s="115"/>
      <c r="F105" s="120"/>
      <c r="G105" s="30"/>
      <c r="H105" s="52"/>
    </row>
    <row r="106" spans="1:8" ht="48.75" customHeight="1" x14ac:dyDescent="0.25">
      <c r="A106" s="14">
        <v>1</v>
      </c>
      <c r="B106" s="28" t="s">
        <v>280</v>
      </c>
      <c r="C106" s="21">
        <v>3480.2840000000001</v>
      </c>
      <c r="D106" s="21">
        <v>3480.2829999999999</v>
      </c>
      <c r="E106" s="21">
        <f t="shared" si="16"/>
        <v>-1.0000000002037268E-3</v>
      </c>
      <c r="F106" s="6">
        <f t="shared" si="15"/>
        <v>-2.8733287294357979E-5</v>
      </c>
      <c r="G106" s="30"/>
      <c r="H106" s="52">
        <f t="shared" si="12"/>
        <v>99.999971266712706</v>
      </c>
    </row>
    <row r="107" spans="1:8" ht="49.5" customHeight="1" x14ac:dyDescent="0.25">
      <c r="A107" s="14">
        <v>2</v>
      </c>
      <c r="B107" s="28" t="s">
        <v>281</v>
      </c>
      <c r="C107" s="21">
        <v>9104.2459999999992</v>
      </c>
      <c r="D107" s="21">
        <v>1346.7455299999999</v>
      </c>
      <c r="E107" s="21">
        <f t="shared" si="16"/>
        <v>-7757.500469999999</v>
      </c>
      <c r="F107" s="6">
        <f t="shared" si="15"/>
        <v>-85.20750065409041</v>
      </c>
      <c r="G107" s="30"/>
      <c r="H107" s="52">
        <f t="shared" si="12"/>
        <v>14.79249934590959</v>
      </c>
    </row>
    <row r="108" spans="1:8" ht="17.25" customHeight="1" x14ac:dyDescent="0.25">
      <c r="A108" s="13"/>
      <c r="B108" s="56" t="s">
        <v>17</v>
      </c>
      <c r="C108" s="22">
        <f>SUM(C106:C107)</f>
        <v>12584.529999999999</v>
      </c>
      <c r="D108" s="22">
        <f>SUM(D106:D107)</f>
        <v>4827.0285299999996</v>
      </c>
      <c r="E108" s="22">
        <f>D108-C108</f>
        <v>-7757.5014699999992</v>
      </c>
      <c r="F108" s="7">
        <f t="shared" si="15"/>
        <v>-61.643156081315709</v>
      </c>
      <c r="G108" s="30"/>
      <c r="H108" s="52">
        <f t="shared" si="12"/>
        <v>38.356843918684291</v>
      </c>
    </row>
    <row r="109" spans="1:8" ht="26.25" customHeight="1" x14ac:dyDescent="0.25">
      <c r="A109" s="13">
        <v>12</v>
      </c>
      <c r="B109" s="115" t="s">
        <v>96</v>
      </c>
      <c r="C109" s="118"/>
      <c r="D109" s="118"/>
      <c r="E109" s="118"/>
      <c r="F109" s="119"/>
      <c r="G109" s="30"/>
      <c r="H109" s="52"/>
    </row>
    <row r="110" spans="1:8" ht="32.25" customHeight="1" x14ac:dyDescent="0.25">
      <c r="A110" s="14">
        <v>1</v>
      </c>
      <c r="B110" s="28" t="s">
        <v>238</v>
      </c>
      <c r="C110" s="21">
        <v>352971.58</v>
      </c>
      <c r="D110" s="21">
        <v>352971.57857999997</v>
      </c>
      <c r="E110" s="21">
        <f>D110-C110</f>
        <v>-1.4200000441633165E-3</v>
      </c>
      <c r="F110" s="6">
        <f>D110/C110*100-100</f>
        <v>-4.0229869568975118E-7</v>
      </c>
      <c r="G110" s="30"/>
      <c r="H110" s="52">
        <f t="shared" si="12"/>
        <v>99.999999597701304</v>
      </c>
    </row>
    <row r="111" spans="1:8" ht="32.25" customHeight="1" x14ac:dyDescent="0.25">
      <c r="A111" s="14">
        <v>2</v>
      </c>
      <c r="B111" s="28" t="s">
        <v>315</v>
      </c>
      <c r="C111" s="21">
        <v>523129.44</v>
      </c>
      <c r="D111" s="21">
        <v>419785.93874000001</v>
      </c>
      <c r="E111" s="21">
        <f t="shared" ref="E111:E112" si="17">D111-C111</f>
        <v>-103343.50125999999</v>
      </c>
      <c r="F111" s="6">
        <f t="shared" ref="F111:F112" si="18">D111/C111*100-100</f>
        <v>-19.754862440928576</v>
      </c>
      <c r="G111" s="30"/>
      <c r="H111" s="52">
        <f t="shared" si="12"/>
        <v>80.245137559071424</v>
      </c>
    </row>
    <row r="112" spans="1:8" ht="33.75" customHeight="1" x14ac:dyDescent="0.25">
      <c r="A112" s="14">
        <v>3</v>
      </c>
      <c r="B112" s="28" t="s">
        <v>239</v>
      </c>
      <c r="C112" s="21">
        <v>347363.88799999998</v>
      </c>
      <c r="D112" s="21">
        <v>304080.85139999999</v>
      </c>
      <c r="E112" s="21">
        <f t="shared" si="17"/>
        <v>-43283.036599999992</v>
      </c>
      <c r="F112" s="6">
        <f t="shared" si="18"/>
        <v>-12.460430716966172</v>
      </c>
      <c r="G112" s="30"/>
      <c r="H112" s="52">
        <f t="shared" si="12"/>
        <v>87.539569283033828</v>
      </c>
    </row>
    <row r="113" spans="1:8" ht="31.5" x14ac:dyDescent="0.25">
      <c r="A113" s="14">
        <v>4</v>
      </c>
      <c r="B113" s="28" t="s">
        <v>240</v>
      </c>
      <c r="C113" s="21">
        <v>32720.760999999999</v>
      </c>
      <c r="D113" s="21">
        <v>26899.97061</v>
      </c>
      <c r="E113" s="21">
        <f>D113-C113</f>
        <v>-5820.7903899999983</v>
      </c>
      <c r="F113" s="6">
        <f>D113/C113*100-100</f>
        <v>-17.789287938627098</v>
      </c>
      <c r="G113" s="30"/>
      <c r="H113" s="52">
        <f t="shared" si="12"/>
        <v>82.210712061372902</v>
      </c>
    </row>
    <row r="114" spans="1:8" ht="17.25" customHeight="1" x14ac:dyDescent="0.25">
      <c r="A114" s="13"/>
      <c r="B114" s="56" t="s">
        <v>17</v>
      </c>
      <c r="C114" s="22">
        <f>SUM(C110:C113)</f>
        <v>1256185.669</v>
      </c>
      <c r="D114" s="22">
        <f>SUM(D110:D113)</f>
        <v>1103738.3393299999</v>
      </c>
      <c r="E114" s="22">
        <f>D114-C114</f>
        <v>-152447.32967000012</v>
      </c>
      <c r="F114" s="7">
        <f>D114/C114*100-100</f>
        <v>-12.135732275258121</v>
      </c>
      <c r="G114" s="30"/>
      <c r="H114" s="52">
        <f t="shared" si="12"/>
        <v>87.864267724741879</v>
      </c>
    </row>
    <row r="115" spans="1:8" ht="27" customHeight="1" x14ac:dyDescent="0.25">
      <c r="A115" s="13">
        <v>13</v>
      </c>
      <c r="B115" s="115" t="s">
        <v>97</v>
      </c>
      <c r="C115" s="116"/>
      <c r="D115" s="116"/>
      <c r="E115" s="116"/>
      <c r="F115" s="117"/>
      <c r="G115" s="30"/>
      <c r="H115" s="52"/>
    </row>
    <row r="116" spans="1:8" ht="23.25" customHeight="1" x14ac:dyDescent="0.25">
      <c r="A116" s="14">
        <v>1</v>
      </c>
      <c r="B116" s="16" t="s">
        <v>241</v>
      </c>
      <c r="C116" s="21">
        <v>86648.990999999995</v>
      </c>
      <c r="D116" s="21">
        <v>84786.656229999993</v>
      </c>
      <c r="E116" s="21">
        <f>D116-C116</f>
        <v>-1862.3347700000013</v>
      </c>
      <c r="F116" s="6">
        <f>D116/C116*100-100</f>
        <v>-2.1492861584504794</v>
      </c>
      <c r="G116" s="30"/>
      <c r="H116" s="52">
        <f t="shared" si="12"/>
        <v>97.850713841549521</v>
      </c>
    </row>
    <row r="117" spans="1:8" ht="17.25" customHeight="1" x14ac:dyDescent="0.25">
      <c r="A117" s="13"/>
      <c r="B117" s="56" t="s">
        <v>17</v>
      </c>
      <c r="C117" s="22">
        <f>SUM(C116:C116)</f>
        <v>86648.990999999995</v>
      </c>
      <c r="D117" s="22">
        <f>SUM(D116:D116)</f>
        <v>84786.656229999993</v>
      </c>
      <c r="E117" s="22">
        <f>D117-C117</f>
        <v>-1862.3347700000013</v>
      </c>
      <c r="F117" s="7">
        <f>D117/C117*100-100</f>
        <v>-2.1492861584504794</v>
      </c>
      <c r="G117" s="30"/>
      <c r="H117" s="52">
        <f t="shared" si="12"/>
        <v>97.850713841549521</v>
      </c>
    </row>
    <row r="118" spans="1:8" ht="21.75" customHeight="1" x14ac:dyDescent="0.25">
      <c r="A118" s="13">
        <v>14</v>
      </c>
      <c r="B118" s="115" t="s">
        <v>120</v>
      </c>
      <c r="C118" s="116"/>
      <c r="D118" s="116"/>
      <c r="E118" s="116"/>
      <c r="F118" s="117"/>
      <c r="G118" s="30"/>
      <c r="H118" s="52"/>
    </row>
    <row r="119" spans="1:8" ht="18" customHeight="1" x14ac:dyDescent="0.25">
      <c r="A119" s="14">
        <v>1</v>
      </c>
      <c r="B119" s="28" t="s">
        <v>282</v>
      </c>
      <c r="C119" s="21">
        <v>6815.8590000000004</v>
      </c>
      <c r="D119" s="21">
        <v>6312.9983499999998</v>
      </c>
      <c r="E119" s="21">
        <f>D119-C119</f>
        <v>-502.86065000000053</v>
      </c>
      <c r="F119" s="6">
        <f>D119/C119*100-100</f>
        <v>-7.377803003260496</v>
      </c>
      <c r="G119" s="30"/>
      <c r="H119" s="52">
        <f t="shared" si="12"/>
        <v>92.622196996739504</v>
      </c>
    </row>
    <row r="120" spans="1:8" ht="34.5" customHeight="1" x14ac:dyDescent="0.25">
      <c r="A120" s="14">
        <v>2</v>
      </c>
      <c r="B120" s="28" t="s">
        <v>283</v>
      </c>
      <c r="C120" s="21">
        <v>86615.638999999996</v>
      </c>
      <c r="D120" s="21">
        <v>85288.144700000004</v>
      </c>
      <c r="E120" s="21">
        <f>D120-C120</f>
        <v>-1327.4942999999912</v>
      </c>
      <c r="F120" s="6">
        <f>D120/C120*100-100</f>
        <v>-1.5326265733604885</v>
      </c>
      <c r="G120" s="30"/>
      <c r="H120" s="52">
        <f t="shared" si="12"/>
        <v>98.467373426639512</v>
      </c>
    </row>
    <row r="121" spans="1:8" ht="64.5" customHeight="1" x14ac:dyDescent="0.25">
      <c r="A121" s="20">
        <v>3</v>
      </c>
      <c r="B121" s="28" t="s">
        <v>284</v>
      </c>
      <c r="C121" s="21">
        <v>1646.712</v>
      </c>
      <c r="D121" s="21">
        <v>1646.712</v>
      </c>
      <c r="E121" s="21">
        <f>D121-C121</f>
        <v>0</v>
      </c>
      <c r="F121" s="6">
        <v>0</v>
      </c>
      <c r="G121" s="30"/>
      <c r="H121" s="52">
        <f t="shared" si="12"/>
        <v>100</v>
      </c>
    </row>
    <row r="122" spans="1:8" ht="31.5" x14ac:dyDescent="0.25">
      <c r="A122" s="20">
        <v>4</v>
      </c>
      <c r="B122" s="28" t="s">
        <v>353</v>
      </c>
      <c r="C122" s="21">
        <v>351.33100000000002</v>
      </c>
      <c r="D122" s="21">
        <v>305</v>
      </c>
      <c r="E122" s="21">
        <f>D122-C122</f>
        <v>-46.331000000000017</v>
      </c>
      <c r="F122" s="6">
        <v>0</v>
      </c>
      <c r="G122" s="30"/>
      <c r="H122" s="52">
        <f t="shared" si="12"/>
        <v>86.812720767595238</v>
      </c>
    </row>
    <row r="123" spans="1:8" s="12" customFormat="1" ht="22.5" customHeight="1" x14ac:dyDescent="0.25">
      <c r="A123" s="19"/>
      <c r="B123" s="56" t="s">
        <v>17</v>
      </c>
      <c r="C123" s="22">
        <f>SUM(C119:C122)</f>
        <v>95429.540999999997</v>
      </c>
      <c r="D123" s="22">
        <f>SUM(D119:D122)</f>
        <v>93552.855049999998</v>
      </c>
      <c r="E123" s="22">
        <f>D123-C123</f>
        <v>-1876.6859499999991</v>
      </c>
      <c r="F123" s="7">
        <f>D123/C123*100-100</f>
        <v>-1.9665670926783463</v>
      </c>
      <c r="G123" s="30"/>
      <c r="H123" s="52">
        <f t="shared" si="12"/>
        <v>98.033432907321654</v>
      </c>
    </row>
    <row r="124" spans="1:8" s="12" customFormat="1" ht="24" customHeight="1" x14ac:dyDescent="0.25">
      <c r="A124" s="19">
        <v>15</v>
      </c>
      <c r="B124" s="112" t="s">
        <v>242</v>
      </c>
      <c r="C124" s="113"/>
      <c r="D124" s="113"/>
      <c r="E124" s="113"/>
      <c r="F124" s="114"/>
      <c r="G124" s="30"/>
      <c r="H124" s="52"/>
    </row>
    <row r="125" spans="1:8" ht="33" customHeight="1" x14ac:dyDescent="0.25">
      <c r="A125" s="20">
        <v>1</v>
      </c>
      <c r="B125" s="29" t="s">
        <v>243</v>
      </c>
      <c r="C125" s="25">
        <v>7340.2</v>
      </c>
      <c r="D125" s="25">
        <v>7323.24197</v>
      </c>
      <c r="E125" s="21">
        <f>D125-C125</f>
        <v>-16.958029999999781</v>
      </c>
      <c r="F125" s="6">
        <f>D125/C125*100-100</f>
        <v>-0.23102953597994258</v>
      </c>
      <c r="G125" s="30"/>
      <c r="H125" s="52">
        <f t="shared" si="12"/>
        <v>99.768970464020057</v>
      </c>
    </row>
    <row r="126" spans="1:8" ht="33.75" customHeight="1" x14ac:dyDescent="0.25">
      <c r="A126" s="20">
        <v>2</v>
      </c>
      <c r="B126" s="29" t="s">
        <v>245</v>
      </c>
      <c r="C126" s="25">
        <v>58827.343000000001</v>
      </c>
      <c r="D126" s="25">
        <v>58364.482600000003</v>
      </c>
      <c r="E126" s="21">
        <f>D126-C126</f>
        <v>-462.86039999999775</v>
      </c>
      <c r="F126" s="6">
        <v>0</v>
      </c>
      <c r="G126" s="30"/>
      <c r="H126" s="52">
        <f t="shared" si="12"/>
        <v>99.2131883297874</v>
      </c>
    </row>
    <row r="127" spans="1:8" ht="32.25" customHeight="1" x14ac:dyDescent="0.25">
      <c r="A127" s="20">
        <v>3</v>
      </c>
      <c r="B127" s="29" t="s">
        <v>285</v>
      </c>
      <c r="C127" s="25">
        <v>232.667</v>
      </c>
      <c r="D127" s="25">
        <v>232.4</v>
      </c>
      <c r="E127" s="21">
        <f>D127-C127</f>
        <v>-0.26699999999999591</v>
      </c>
      <c r="F127" s="6">
        <f>D127/C127*100-100</f>
        <v>-0.11475628258411064</v>
      </c>
      <c r="G127" s="30"/>
      <c r="H127" s="52">
        <f t="shared" si="12"/>
        <v>99.885243717415889</v>
      </c>
    </row>
    <row r="128" spans="1:8" ht="19.5" customHeight="1" x14ac:dyDescent="0.25">
      <c r="A128" s="20">
        <v>4</v>
      </c>
      <c r="B128" s="29" t="s">
        <v>261</v>
      </c>
      <c r="C128" s="25">
        <v>14882.621160000001</v>
      </c>
      <c r="D128" s="25">
        <v>14882.621160000001</v>
      </c>
      <c r="E128" s="25">
        <f>D128-C128</f>
        <v>0</v>
      </c>
      <c r="F128" s="6">
        <f>D128/C128*100-100</f>
        <v>0</v>
      </c>
      <c r="G128" s="30"/>
      <c r="H128" s="52">
        <f t="shared" si="12"/>
        <v>100</v>
      </c>
    </row>
    <row r="129" spans="1:8" ht="32.25" customHeight="1" x14ac:dyDescent="0.25">
      <c r="A129" s="20">
        <v>5</v>
      </c>
      <c r="B129" s="29" t="s">
        <v>244</v>
      </c>
      <c r="C129" s="25">
        <v>793</v>
      </c>
      <c r="D129" s="25">
        <v>793</v>
      </c>
      <c r="E129" s="25">
        <f>D129-C129</f>
        <v>0</v>
      </c>
      <c r="F129" s="6">
        <f>D129/C129*100-100</f>
        <v>0</v>
      </c>
      <c r="G129" s="30"/>
      <c r="H129" s="52">
        <f t="shared" si="12"/>
        <v>100</v>
      </c>
    </row>
    <row r="130" spans="1:8" s="12" customFormat="1" ht="21" customHeight="1" x14ac:dyDescent="0.25">
      <c r="A130" s="19"/>
      <c r="B130" s="57" t="s">
        <v>17</v>
      </c>
      <c r="C130" s="26">
        <f>SUM(C125:C129)</f>
        <v>82075.831160000002</v>
      </c>
      <c r="D130" s="26">
        <f>SUM(D125:D129)</f>
        <v>81595.745729999995</v>
      </c>
      <c r="E130" s="26">
        <f>SUM(E125:E129)</f>
        <v>-480.08542999999753</v>
      </c>
      <c r="F130" s="7">
        <f>D130/C130*100-100</f>
        <v>-0.58492911154822025</v>
      </c>
      <c r="G130" s="30"/>
      <c r="H130" s="52">
        <f t="shared" si="12"/>
        <v>99.41507088845178</v>
      </c>
    </row>
    <row r="131" spans="1:8" s="12" customFormat="1" ht="21" customHeight="1" x14ac:dyDescent="0.25">
      <c r="A131" s="19">
        <v>16</v>
      </c>
      <c r="B131" s="51" t="s">
        <v>143</v>
      </c>
      <c r="C131" s="26"/>
      <c r="D131" s="26"/>
      <c r="E131" s="26"/>
      <c r="F131" s="1"/>
      <c r="G131" s="30"/>
      <c r="H131" s="52"/>
    </row>
    <row r="132" spans="1:8" ht="33.75" customHeight="1" x14ac:dyDescent="0.25">
      <c r="A132" s="20">
        <v>1</v>
      </c>
      <c r="B132" s="29" t="s">
        <v>286</v>
      </c>
      <c r="C132" s="25">
        <v>98.96</v>
      </c>
      <c r="D132" s="25">
        <v>96.86</v>
      </c>
      <c r="E132" s="25">
        <f>D132-C132</f>
        <v>-2.0999999999999943</v>
      </c>
      <c r="F132" s="2">
        <f>D132/C132*100-100</f>
        <v>-2.1220695230395989</v>
      </c>
      <c r="G132" s="30"/>
      <c r="H132" s="52">
        <f t="shared" si="12"/>
        <v>97.877930476960401</v>
      </c>
    </row>
    <row r="133" spans="1:8" ht="23.25" customHeight="1" x14ac:dyDescent="0.25">
      <c r="A133" s="20">
        <v>2</v>
      </c>
      <c r="B133" s="29" t="s">
        <v>287</v>
      </c>
      <c r="C133" s="25">
        <v>11708.582</v>
      </c>
      <c r="D133" s="25">
        <v>11706.60866</v>
      </c>
      <c r="E133" s="25">
        <f>D133-C133</f>
        <v>-1.9733400000004622</v>
      </c>
      <c r="F133" s="2">
        <f>D133/C133*100-100</f>
        <v>-1.6853791518059325E-2</v>
      </c>
      <c r="G133" s="30"/>
      <c r="H133" s="52">
        <f t="shared" si="12"/>
        <v>99.983146208481941</v>
      </c>
    </row>
    <row r="134" spans="1:8" s="12" customFormat="1" ht="21" customHeight="1" x14ac:dyDescent="0.25">
      <c r="A134" s="19"/>
      <c r="B134" s="58" t="s">
        <v>17</v>
      </c>
      <c r="C134" s="26">
        <f>SUM(C132:C133)</f>
        <v>11807.541999999999</v>
      </c>
      <c r="D134" s="26">
        <f>SUM(D132:D133)</f>
        <v>11803.46866</v>
      </c>
      <c r="E134" s="26">
        <f>D134-C134</f>
        <v>-4.073339999999007</v>
      </c>
      <c r="F134" s="1">
        <f>D134/C134*100-100</f>
        <v>-3.4497781163935315E-2</v>
      </c>
      <c r="H134" s="52">
        <f t="shared" si="12"/>
        <v>99.965502218836065</v>
      </c>
    </row>
    <row r="135" spans="1:8" ht="24" customHeight="1" thickBot="1" x14ac:dyDescent="0.3">
      <c r="A135" s="15"/>
      <c r="B135" s="59" t="s">
        <v>30</v>
      </c>
      <c r="C135" s="27">
        <f>C134+C130+C123+C117+C114+C108+C104+C92+C84+C74+C59+C55+C46+C37+C22</f>
        <v>17564512.223339997</v>
      </c>
      <c r="D135" s="27">
        <f>D134+D130+D123+D117+D114+D108+D104+D92+D84+D74+D59+D55+D46+D37+D22</f>
        <v>16704655.520309003</v>
      </c>
      <c r="E135" s="27">
        <f>D135-C135</f>
        <v>-859856.70303099416</v>
      </c>
      <c r="F135" s="60">
        <f>D135/C135*100-100</f>
        <v>-4.8954203344651006</v>
      </c>
      <c r="H135" s="52">
        <f t="shared" si="12"/>
        <v>95.104579665534899</v>
      </c>
    </row>
    <row r="136" spans="1:8" ht="15.75" x14ac:dyDescent="0.25">
      <c r="A136" s="8"/>
      <c r="B136" s="9"/>
      <c r="C136" s="10"/>
      <c r="D136" s="10"/>
      <c r="E136" s="10"/>
      <c r="F136" s="11"/>
    </row>
  </sheetData>
  <mergeCells count="22">
    <mergeCell ref="B60:F60"/>
    <mergeCell ref="A1:F2"/>
    <mergeCell ref="E3:F3"/>
    <mergeCell ref="A4:A6"/>
    <mergeCell ref="B4:B6"/>
    <mergeCell ref="C4:F4"/>
    <mergeCell ref="C5:C6"/>
    <mergeCell ref="D5:D6"/>
    <mergeCell ref="E5:F5"/>
    <mergeCell ref="B8:F8"/>
    <mergeCell ref="B23:F23"/>
    <mergeCell ref="B38:F38"/>
    <mergeCell ref="B47:F47"/>
    <mergeCell ref="B56:F56"/>
    <mergeCell ref="B118:F118"/>
    <mergeCell ref="B124:F124"/>
    <mergeCell ref="B75:F75"/>
    <mergeCell ref="B85:F85"/>
    <mergeCell ref="B93:F93"/>
    <mergeCell ref="B105:F105"/>
    <mergeCell ref="B109:F109"/>
    <mergeCell ref="B115:F115"/>
  </mergeCells>
  <pageMargins left="0.31496062992125984" right="0.11811023622047245" top="0.39370078740157483" bottom="0" header="0.31496062992125984" footer="0.31496062992125984"/>
  <pageSetup paperSize="9" scale="76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1</vt:lpstr>
      <vt:lpstr>приложение 2</vt:lpstr>
      <vt:lpstr>приложение 1 (2)</vt:lpstr>
      <vt:lpstr>приложение 2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соц экон прогнозов</dc:creator>
  <cp:lastModifiedBy>Людмила Владимировна Омельчак</cp:lastModifiedBy>
  <cp:lastPrinted>2024-02-01T10:17:03Z</cp:lastPrinted>
  <dcterms:created xsi:type="dcterms:W3CDTF">2014-03-06T06:15:16Z</dcterms:created>
  <dcterms:modified xsi:type="dcterms:W3CDTF">2024-02-06T06:28:34Z</dcterms:modified>
</cp:coreProperties>
</file>