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\Отчёт в ДДА на сайт до 10\_________2024\1. на 31.01.2024\"/>
    </mc:Choice>
  </mc:AlternateContent>
  <bookViews>
    <workbookView xWindow="-120" yWindow="-120" windowWidth="29040" windowHeight="15840" tabRatio="873"/>
  </bookViews>
  <sheets>
    <sheet name="Январь 2024" sheetId="1" r:id="rId1"/>
  </sheets>
  <definedNames>
    <definedName name="_xlnm.Print_Area" localSheetId="0">'Январь 2024'!$A$1:$AC$53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0" i="1" l="1"/>
  <c r="U50" i="1"/>
  <c r="U52" i="1" l="1"/>
  <c r="O52" i="1"/>
  <c r="T52" i="1" s="1"/>
  <c r="Y52" i="1" s="1"/>
  <c r="O51" i="1"/>
  <c r="O43" i="1"/>
  <c r="O42" i="1"/>
  <c r="O40" i="1"/>
  <c r="O39" i="1"/>
  <c r="O38" i="1"/>
  <c r="O37" i="1"/>
  <c r="O36" i="1"/>
  <c r="O35" i="1"/>
  <c r="O34" i="1"/>
  <c r="O33" i="1"/>
  <c r="O32" i="1"/>
  <c r="O25" i="1"/>
  <c r="O26" i="1"/>
  <c r="O27" i="1"/>
  <c r="O28" i="1"/>
  <c r="O29" i="1"/>
  <c r="O30" i="1"/>
  <c r="O31" i="1"/>
  <c r="O21" i="1"/>
  <c r="O22" i="1"/>
  <c r="O23" i="1"/>
  <c r="O24" i="1"/>
  <c r="O18" i="1"/>
  <c r="O19" i="1"/>
  <c r="O20" i="1"/>
  <c r="O15" i="1"/>
  <c r="O14" i="1"/>
  <c r="O12" i="1"/>
  <c r="E52" i="1"/>
  <c r="E47" i="1"/>
  <c r="E48" i="1"/>
  <c r="E49" i="1"/>
  <c r="E46" i="1"/>
  <c r="E43" i="1"/>
  <c r="E40" i="1"/>
  <c r="E38" i="1"/>
  <c r="E37" i="1"/>
  <c r="E35" i="1"/>
  <c r="E31" i="1"/>
  <c r="E24" i="1"/>
  <c r="E25" i="1"/>
  <c r="E26" i="1"/>
  <c r="E27" i="1"/>
  <c r="E28" i="1"/>
  <c r="E29" i="1"/>
  <c r="E30" i="1"/>
  <c r="E18" i="1"/>
  <c r="E19" i="1"/>
  <c r="E20" i="1"/>
  <c r="E21" i="1"/>
  <c r="E22" i="1"/>
  <c r="E23" i="1"/>
  <c r="E17" i="1"/>
  <c r="E15" i="1"/>
  <c r="E14" i="1"/>
  <c r="Z52" i="1"/>
  <c r="S51" i="1"/>
  <c r="E50" i="1"/>
  <c r="I51" i="1"/>
  <c r="E51" i="1"/>
  <c r="F51" i="1"/>
  <c r="G51" i="1"/>
  <c r="H51" i="1"/>
  <c r="I7" i="1"/>
  <c r="I6" i="1" s="1"/>
  <c r="I16" i="1"/>
  <c r="I10" i="1"/>
  <c r="S32" i="1"/>
  <c r="S34" i="1"/>
  <c r="S36" i="1"/>
  <c r="S39" i="1"/>
  <c r="S42" i="1"/>
  <c r="S45" i="1"/>
  <c r="O45" i="1"/>
  <c r="O47" i="1"/>
  <c r="O48" i="1"/>
  <c r="O49" i="1"/>
  <c r="O46" i="1"/>
  <c r="E45" i="1"/>
  <c r="E44" i="1"/>
  <c r="F44" i="1"/>
  <c r="G44" i="1"/>
  <c r="H44" i="1"/>
  <c r="F45" i="1"/>
  <c r="G45" i="1"/>
  <c r="H45" i="1"/>
  <c r="I45" i="1"/>
  <c r="I41" i="1"/>
  <c r="I42" i="1"/>
  <c r="E39" i="1"/>
  <c r="F39" i="1"/>
  <c r="G39" i="1"/>
  <c r="H39" i="1"/>
  <c r="I39" i="1"/>
  <c r="F36" i="1"/>
  <c r="G36" i="1"/>
  <c r="E36" i="1" s="1"/>
  <c r="H36" i="1"/>
  <c r="I36" i="1"/>
  <c r="E34" i="1"/>
  <c r="F34" i="1"/>
  <c r="G34" i="1"/>
  <c r="H34" i="1"/>
  <c r="F32" i="1"/>
  <c r="E32" i="1" s="1"/>
  <c r="G32" i="1"/>
  <c r="H32" i="1"/>
  <c r="I34" i="1"/>
  <c r="I32" i="1"/>
  <c r="E33" i="1"/>
  <c r="O17" i="1" l="1"/>
  <c r="S10" i="1"/>
  <c r="S16" i="1"/>
  <c r="O13" i="1"/>
  <c r="O11" i="1"/>
  <c r="E11" i="1"/>
  <c r="F16" i="1"/>
  <c r="G16" i="1"/>
  <c r="H16" i="1"/>
  <c r="E42" i="1"/>
  <c r="F42" i="1"/>
  <c r="G42" i="1"/>
  <c r="H42" i="1"/>
  <c r="E12" i="1"/>
  <c r="E16" i="1" l="1"/>
  <c r="P16" i="1"/>
  <c r="Q16" i="1"/>
  <c r="O16" i="1" s="1"/>
  <c r="R16" i="1"/>
  <c r="K16" i="1"/>
  <c r="L16" i="1"/>
  <c r="M16" i="1"/>
  <c r="N16" i="1"/>
  <c r="P32" i="1"/>
  <c r="Q32" i="1"/>
  <c r="R32" i="1"/>
  <c r="K32" i="1"/>
  <c r="L32" i="1"/>
  <c r="M32" i="1"/>
  <c r="N32" i="1"/>
  <c r="P34" i="1"/>
  <c r="Q34" i="1"/>
  <c r="R34" i="1"/>
  <c r="K34" i="1"/>
  <c r="L34" i="1"/>
  <c r="M34" i="1"/>
  <c r="N34" i="1"/>
  <c r="P36" i="1"/>
  <c r="Q36" i="1"/>
  <c r="R36" i="1"/>
  <c r="K36" i="1"/>
  <c r="L36" i="1"/>
  <c r="M36" i="1"/>
  <c r="N36" i="1"/>
  <c r="P39" i="1"/>
  <c r="Q39" i="1"/>
  <c r="R39" i="1"/>
  <c r="P42" i="1"/>
  <c r="Q42" i="1"/>
  <c r="R42" i="1"/>
  <c r="K39" i="1"/>
  <c r="L39" i="1"/>
  <c r="M39" i="1"/>
  <c r="N39" i="1"/>
  <c r="K42" i="1"/>
  <c r="L42" i="1"/>
  <c r="M42" i="1"/>
  <c r="N42" i="1"/>
  <c r="P45" i="1"/>
  <c r="Q45" i="1"/>
  <c r="R45" i="1"/>
  <c r="K45" i="1"/>
  <c r="L45" i="1"/>
  <c r="M45" i="1"/>
  <c r="N45" i="1"/>
  <c r="P51" i="1"/>
  <c r="Q51" i="1"/>
  <c r="R51" i="1"/>
  <c r="K51" i="1"/>
  <c r="L51" i="1"/>
  <c r="M51" i="1"/>
  <c r="N51" i="1"/>
  <c r="J51" i="1" l="1"/>
  <c r="AB9" i="1" l="1"/>
  <c r="AB12" i="1"/>
  <c r="AB14" i="1"/>
  <c r="AB15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3" i="1"/>
  <c r="AB35" i="1"/>
  <c r="AB37" i="1"/>
  <c r="AB38" i="1"/>
  <c r="AA9" i="1"/>
  <c r="AA12" i="1"/>
  <c r="AA14" i="1"/>
  <c r="AA15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3" i="1"/>
  <c r="AA35" i="1"/>
  <c r="AA37" i="1"/>
  <c r="AA38" i="1"/>
  <c r="AA40" i="1"/>
  <c r="AA43" i="1"/>
  <c r="AA46" i="1"/>
  <c r="AA47" i="1"/>
  <c r="AA48" i="1"/>
  <c r="AA49" i="1"/>
  <c r="Z9" i="1"/>
  <c r="Z12" i="1"/>
  <c r="Z14" i="1"/>
  <c r="Z15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3" i="1"/>
  <c r="Z35" i="1"/>
  <c r="Z37" i="1"/>
  <c r="Z38" i="1"/>
  <c r="Z40" i="1"/>
  <c r="Z43" i="1"/>
  <c r="Z46" i="1"/>
  <c r="Z47" i="1"/>
  <c r="Z48" i="1"/>
  <c r="W43" i="1"/>
  <c r="W46" i="1"/>
  <c r="W47" i="1"/>
  <c r="W48" i="1"/>
  <c r="W49" i="1"/>
  <c r="V43" i="1"/>
  <c r="V46" i="1"/>
  <c r="V47" i="1"/>
  <c r="V48" i="1"/>
  <c r="V49" i="1"/>
  <c r="U43" i="1"/>
  <c r="U46" i="1"/>
  <c r="U47" i="1"/>
  <c r="U48" i="1"/>
  <c r="U49" i="1"/>
  <c r="U40" i="1"/>
  <c r="V40" i="1"/>
  <c r="W40" i="1"/>
  <c r="U38" i="1"/>
  <c r="V38" i="1"/>
  <c r="W38" i="1"/>
  <c r="U37" i="1"/>
  <c r="V37" i="1"/>
  <c r="W37" i="1"/>
  <c r="W30" i="1"/>
  <c r="W31" i="1"/>
  <c r="W33" i="1"/>
  <c r="W35" i="1"/>
  <c r="V30" i="1"/>
  <c r="V31" i="1"/>
  <c r="V33" i="1"/>
  <c r="V35" i="1"/>
  <c r="U30" i="1"/>
  <c r="U31" i="1"/>
  <c r="U33" i="1"/>
  <c r="U35" i="1"/>
  <c r="W20" i="1"/>
  <c r="V20" i="1"/>
  <c r="U20" i="1"/>
  <c r="U19" i="1"/>
  <c r="V19" i="1"/>
  <c r="W19" i="1"/>
  <c r="U18" i="1"/>
  <c r="V18" i="1"/>
  <c r="W18" i="1"/>
  <c r="U17" i="1"/>
  <c r="V17" i="1"/>
  <c r="W17" i="1"/>
  <c r="U15" i="1"/>
  <c r="V15" i="1"/>
  <c r="W15" i="1"/>
  <c r="U14" i="1"/>
  <c r="V14" i="1"/>
  <c r="W14" i="1"/>
  <c r="U12" i="1"/>
  <c r="V12" i="1"/>
  <c r="W12" i="1"/>
  <c r="T9" i="1"/>
  <c r="T12" i="1"/>
  <c r="T14" i="1"/>
  <c r="T15" i="1"/>
  <c r="T17" i="1"/>
  <c r="T18" i="1"/>
  <c r="T19" i="1"/>
  <c r="T20" i="1"/>
  <c r="T30" i="1"/>
  <c r="T31" i="1"/>
  <c r="T33" i="1"/>
  <c r="T35" i="1"/>
  <c r="T37" i="1"/>
  <c r="T38" i="1"/>
  <c r="T40" i="1"/>
  <c r="T43" i="1"/>
  <c r="T46" i="1"/>
  <c r="T47" i="1"/>
  <c r="T48" i="1"/>
  <c r="T49" i="1"/>
  <c r="U29" i="1"/>
  <c r="V29" i="1"/>
  <c r="W29" i="1"/>
  <c r="U28" i="1"/>
  <c r="V28" i="1"/>
  <c r="W28" i="1"/>
  <c r="U27" i="1"/>
  <c r="V27" i="1"/>
  <c r="W27" i="1"/>
  <c r="U26" i="1"/>
  <c r="V26" i="1"/>
  <c r="W26" i="1"/>
  <c r="U25" i="1"/>
  <c r="V25" i="1"/>
  <c r="W25" i="1"/>
  <c r="U24" i="1"/>
  <c r="V24" i="1"/>
  <c r="W24" i="1"/>
  <c r="U23" i="1"/>
  <c r="V23" i="1"/>
  <c r="W23" i="1"/>
  <c r="U22" i="1"/>
  <c r="V22" i="1"/>
  <c r="W22" i="1"/>
  <c r="T22" i="1"/>
  <c r="T23" i="1"/>
  <c r="T24" i="1"/>
  <c r="T25" i="1"/>
  <c r="T26" i="1"/>
  <c r="T27" i="1"/>
  <c r="T28" i="1"/>
  <c r="T29" i="1"/>
  <c r="U21" i="1"/>
  <c r="V21" i="1"/>
  <c r="W21" i="1"/>
  <c r="T21" i="1"/>
  <c r="J9" i="1" l="1"/>
  <c r="Y9" i="1" s="1"/>
  <c r="J12" i="1"/>
  <c r="Y12" i="1" s="1"/>
  <c r="J14" i="1"/>
  <c r="Y14" i="1" s="1"/>
  <c r="J15" i="1"/>
  <c r="Y15" i="1" s="1"/>
  <c r="J17" i="1"/>
  <c r="Y17" i="1" s="1"/>
  <c r="J18" i="1"/>
  <c r="Y18" i="1" s="1"/>
  <c r="J19" i="1"/>
  <c r="Y19" i="1" s="1"/>
  <c r="J20" i="1"/>
  <c r="Y20" i="1" s="1"/>
  <c r="J21" i="1"/>
  <c r="Y21" i="1" s="1"/>
  <c r="J22" i="1"/>
  <c r="Y22" i="1" s="1"/>
  <c r="J23" i="1"/>
  <c r="Y23" i="1" s="1"/>
  <c r="J24" i="1"/>
  <c r="Y24" i="1" s="1"/>
  <c r="J25" i="1"/>
  <c r="Y25" i="1" s="1"/>
  <c r="J26" i="1"/>
  <c r="Y26" i="1" s="1"/>
  <c r="J27" i="1"/>
  <c r="Y27" i="1" s="1"/>
  <c r="J28" i="1"/>
  <c r="Y28" i="1" s="1"/>
  <c r="J29" i="1"/>
  <c r="Y29" i="1" s="1"/>
  <c r="J30" i="1"/>
  <c r="Y30" i="1" s="1"/>
  <c r="J31" i="1"/>
  <c r="Y31" i="1" s="1"/>
  <c r="J33" i="1"/>
  <c r="Y33" i="1" s="1"/>
  <c r="J35" i="1"/>
  <c r="Y35" i="1" s="1"/>
  <c r="J37" i="1"/>
  <c r="Y37" i="1" s="1"/>
  <c r="J38" i="1"/>
  <c r="Y38" i="1" s="1"/>
  <c r="J40" i="1"/>
  <c r="Y40" i="1" s="1"/>
  <c r="J43" i="1"/>
  <c r="Y43" i="1" s="1"/>
  <c r="J46" i="1"/>
  <c r="Y46" i="1" s="1"/>
  <c r="J47" i="1"/>
  <c r="Y47" i="1" s="1"/>
  <c r="J48" i="1"/>
  <c r="Y48" i="1" s="1"/>
  <c r="J49" i="1"/>
  <c r="Y49" i="1" s="1"/>
  <c r="J52" i="1"/>
  <c r="F11" i="1" l="1"/>
  <c r="G11" i="1"/>
  <c r="H11" i="1"/>
  <c r="I11" i="1"/>
  <c r="K11" i="1"/>
  <c r="L11" i="1"/>
  <c r="M11" i="1"/>
  <c r="N11" i="1"/>
  <c r="P11" i="1"/>
  <c r="U11" i="1" s="1"/>
  <c r="Q11" i="1"/>
  <c r="R11" i="1"/>
  <c r="S11" i="1"/>
  <c r="F13" i="1"/>
  <c r="F8" i="1" s="1"/>
  <c r="G13" i="1"/>
  <c r="H13" i="1"/>
  <c r="H8" i="1" s="1"/>
  <c r="I13" i="1"/>
  <c r="I8" i="1" s="1"/>
  <c r="K13" i="1"/>
  <c r="L13" i="1"/>
  <c r="M13" i="1"/>
  <c r="M8" i="1" s="1"/>
  <c r="N13" i="1"/>
  <c r="N8" i="1" s="1"/>
  <c r="P13" i="1"/>
  <c r="Q13" i="1"/>
  <c r="R13" i="1"/>
  <c r="AB13" i="1" s="1"/>
  <c r="S13" i="1"/>
  <c r="S8" i="1" s="1"/>
  <c r="F41" i="1"/>
  <c r="G41" i="1"/>
  <c r="H41" i="1"/>
  <c r="L41" i="1"/>
  <c r="M41" i="1"/>
  <c r="N41" i="1"/>
  <c r="S41" i="1"/>
  <c r="E41" i="1"/>
  <c r="I50" i="1"/>
  <c r="L50" i="1"/>
  <c r="M50" i="1"/>
  <c r="N50" i="1"/>
  <c r="S50" i="1"/>
  <c r="G8" i="1" l="1"/>
  <c r="E13" i="1"/>
  <c r="E8" i="1" s="1"/>
  <c r="W11" i="1"/>
  <c r="V11" i="1"/>
  <c r="AA11" i="1"/>
  <c r="R50" i="1"/>
  <c r="Q50" i="1"/>
  <c r="Z13" i="1"/>
  <c r="AB11" i="1"/>
  <c r="P50" i="1"/>
  <c r="U51" i="1"/>
  <c r="Z11" i="1"/>
  <c r="L8" i="1"/>
  <c r="AA13" i="1"/>
  <c r="M10" i="1"/>
  <c r="U36" i="1"/>
  <c r="W16" i="1"/>
  <c r="T36" i="1"/>
  <c r="T32" i="1"/>
  <c r="V16" i="1"/>
  <c r="O8" i="1"/>
  <c r="U32" i="1"/>
  <c r="P8" i="1"/>
  <c r="U8" i="1" s="1"/>
  <c r="U13" i="1"/>
  <c r="U34" i="1"/>
  <c r="U16" i="1"/>
  <c r="R8" i="1"/>
  <c r="W13" i="1"/>
  <c r="U39" i="1"/>
  <c r="T39" i="1"/>
  <c r="V36" i="1"/>
  <c r="T34" i="1"/>
  <c r="T16" i="1"/>
  <c r="Q8" i="1"/>
  <c r="V8" i="1" s="1"/>
  <c r="V13" i="1"/>
  <c r="T11" i="1"/>
  <c r="J11" i="1"/>
  <c r="Y11" i="1" s="1"/>
  <c r="K8" i="1"/>
  <c r="J13" i="1"/>
  <c r="Y13" i="1" s="1"/>
  <c r="M44" i="1"/>
  <c r="I44" i="1"/>
  <c r="S44" i="1"/>
  <c r="N44" i="1"/>
  <c r="F7" i="1"/>
  <c r="F6" i="1" s="1"/>
  <c r="G7" i="1"/>
  <c r="G6" i="1" s="1"/>
  <c r="L10" i="1"/>
  <c r="H10" i="1"/>
  <c r="F10" i="1"/>
  <c r="G10" i="1"/>
  <c r="T13" i="1" l="1"/>
  <c r="E10" i="1"/>
  <c r="T8" i="1"/>
  <c r="O50" i="1"/>
  <c r="AA16" i="1"/>
  <c r="Z45" i="1"/>
  <c r="J16" i="1"/>
  <c r="Y16" i="1" s="1"/>
  <c r="V34" i="1"/>
  <c r="AA34" i="1"/>
  <c r="N10" i="1"/>
  <c r="P10" i="1"/>
  <c r="U10" i="1" s="1"/>
  <c r="R44" i="1"/>
  <c r="W45" i="1"/>
  <c r="P44" i="1"/>
  <c r="U44" i="1" s="1"/>
  <c r="U45" i="1"/>
  <c r="AA36" i="1"/>
  <c r="AA8" i="1"/>
  <c r="V39" i="1"/>
  <c r="AA39" i="1"/>
  <c r="P41" i="1"/>
  <c r="U41" i="1" s="1"/>
  <c r="U42" i="1"/>
  <c r="Q41" i="1"/>
  <c r="V42" i="1"/>
  <c r="AA42" i="1"/>
  <c r="W39" i="1"/>
  <c r="AB39" i="1"/>
  <c r="R10" i="1"/>
  <c r="AB10" i="1" s="1"/>
  <c r="Q44" i="1"/>
  <c r="V44" i="1" s="1"/>
  <c r="V45" i="1"/>
  <c r="W36" i="1"/>
  <c r="AB36" i="1"/>
  <c r="Q10" i="1"/>
  <c r="V10" i="1" s="1"/>
  <c r="V32" i="1"/>
  <c r="AA32" i="1"/>
  <c r="W8" i="1"/>
  <c r="AB8" i="1"/>
  <c r="W32" i="1"/>
  <c r="AB32" i="1"/>
  <c r="W34" i="1"/>
  <c r="AB34" i="1"/>
  <c r="Z16" i="1"/>
  <c r="AB16" i="1"/>
  <c r="R41" i="1"/>
  <c r="W42" i="1"/>
  <c r="J8" i="1"/>
  <c r="Y8" i="1" s="1"/>
  <c r="Z8" i="1"/>
  <c r="J32" i="1"/>
  <c r="Y32" i="1" s="1"/>
  <c r="Z32" i="1"/>
  <c r="J34" i="1"/>
  <c r="Y34" i="1" s="1"/>
  <c r="Z34" i="1"/>
  <c r="J36" i="1"/>
  <c r="Y36" i="1" s="1"/>
  <c r="Z36" i="1"/>
  <c r="J39" i="1"/>
  <c r="Y39" i="1" s="1"/>
  <c r="Z39" i="1"/>
  <c r="J42" i="1"/>
  <c r="Y42" i="1" s="1"/>
  <c r="Z42" i="1"/>
  <c r="L44" i="1"/>
  <c r="AA44" i="1" s="1"/>
  <c r="AA45" i="1"/>
  <c r="Y51" i="1"/>
  <c r="Z51" i="1"/>
  <c r="O44" i="1"/>
  <c r="T44" i="1" s="1"/>
  <c r="T45" i="1"/>
  <c r="O10" i="1"/>
  <c r="K44" i="1"/>
  <c r="J45" i="1"/>
  <c r="Y45" i="1" s="1"/>
  <c r="T51" i="1"/>
  <c r="O41" i="1"/>
  <c r="T41" i="1" s="1"/>
  <c r="T42" i="1"/>
  <c r="L7" i="1"/>
  <c r="Q7" i="1"/>
  <c r="S7" i="1"/>
  <c r="S6" i="1" s="1"/>
  <c r="K10" i="1"/>
  <c r="R7" i="1"/>
  <c r="P7" i="1"/>
  <c r="M7" i="1"/>
  <c r="K50" i="1"/>
  <c r="K41" i="1"/>
  <c r="K7" i="1"/>
  <c r="H7" i="1"/>
  <c r="H6" i="1" s="1"/>
  <c r="E7" i="1"/>
  <c r="E6" i="1" s="1"/>
  <c r="O7" i="1"/>
  <c r="N7" i="1"/>
  <c r="T10" i="1" l="1"/>
  <c r="AA41" i="1"/>
  <c r="V41" i="1"/>
  <c r="W44" i="1"/>
  <c r="W10" i="1"/>
  <c r="W41" i="1"/>
  <c r="AA10" i="1"/>
  <c r="M6" i="1"/>
  <c r="AB7" i="1"/>
  <c r="J10" i="1"/>
  <c r="Y10" i="1" s="1"/>
  <c r="Z10" i="1"/>
  <c r="J41" i="1"/>
  <c r="Y41" i="1" s="1"/>
  <c r="Z41" i="1"/>
  <c r="J44" i="1"/>
  <c r="Y44" i="1" s="1"/>
  <c r="Z44" i="1"/>
  <c r="L6" i="1"/>
  <c r="AA7" i="1"/>
  <c r="J50" i="1"/>
  <c r="Y50" i="1" s="1"/>
  <c r="Z50" i="1"/>
  <c r="K6" i="1"/>
  <c r="Z7" i="1"/>
  <c r="P6" i="1"/>
  <c r="U6" i="1" s="1"/>
  <c r="U7" i="1"/>
  <c r="O6" i="1"/>
  <c r="T6" i="1" s="1"/>
  <c r="T7" i="1"/>
  <c r="R6" i="1"/>
  <c r="W6" i="1" s="1"/>
  <c r="W7" i="1"/>
  <c r="Q6" i="1"/>
  <c r="V6" i="1" s="1"/>
  <c r="V7" i="1"/>
  <c r="N6" i="1"/>
  <c r="J7" i="1"/>
  <c r="Y7" i="1" s="1"/>
  <c r="Z6" i="1" l="1"/>
  <c r="AA6" i="1"/>
  <c r="AB6" i="1"/>
  <c r="J6" i="1"/>
  <c r="Y6" i="1" s="1"/>
</calcChain>
</file>

<file path=xl/sharedStrings.xml><?xml version="1.0" encoding="utf-8"?>
<sst xmlns="http://schemas.openxmlformats.org/spreadsheetml/2006/main" count="142" uniqueCount="107">
  <si>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</si>
  <si>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</si>
  <si>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</si>
  <si>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</si>
  <si>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</si>
  <si>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</si>
  <si>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</si>
  <si>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</si>
  <si>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</si>
  <si>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</si>
  <si>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</si>
  <si>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</si>
  <si>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</si>
  <si>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</si>
  <si>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</si>
  <si>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</si>
  <si>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</si>
  <si>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</si>
  <si>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</si>
  <si>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</si>
  <si>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</si>
  <si>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</si>
  <si>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02417S2050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</si>
  <si>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</si>
  <si>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</si>
  <si>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</si>
  <si>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</si>
  <si>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</si>
  <si>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</si>
  <si>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02 4 11 0000</t>
  </si>
  <si>
    <t>02 4 11 00590</t>
  </si>
  <si>
    <t>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</si>
  <si>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</si>
  <si>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</si>
  <si>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</si>
  <si>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</si>
  <si>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</si>
  <si>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</si>
  <si>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</si>
  <si>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</si>
  <si>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</si>
  <si>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</si>
  <si>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02 4 11 53030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</si>
  <si>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</si>
  <si>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</si>
  <si>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</si>
  <si>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</si>
  <si>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</si>
  <si>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</si>
  <si>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</si>
  <si>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</si>
  <si>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</si>
  <si>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</si>
  <si>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</si>
  <si>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</si>
  <si>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</si>
  <si>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</si>
  <si>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</si>
  <si>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</si>
  <si>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</si>
  <si>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</si>
  <si>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</si>
  <si>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</si>
  <si>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</si>
  <si>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</si>
  <si>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</si>
  <si>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</si>
  <si>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</si>
  <si>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</si>
  <si>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</si>
  <si>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</si>
  <si>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</si>
  <si>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Объем налоговых расходов муниципального образования (справочно)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</si>
  <si>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</si>
  <si>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</si>
  <si>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</si>
  <si>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</si>
  <si>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</si>
  <si>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</si>
  <si>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</si>
  <si>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</si>
  <si>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</si>
  <si>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</si>
  <si>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</si>
  <si>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Отчет об исполнении сетевого плана-графика по реализации муниципальной программы «Развитие образования в городе Нефтеюганске»</t>
  </si>
  <si>
    <t>ГРБС</t>
  </si>
  <si>
    <t>План на 2024 год (рублей)</t>
  </si>
  <si>
    <t>Освоение на 31.01.2024 года (рублей)</t>
  </si>
  <si>
    <t>% исполнения к плану на 1 квартал 2024 года (рублей)</t>
  </si>
  <si>
    <t>% исполнения к плану на 2024 года (рублей)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</si>
  <si>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</si>
  <si>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</si>
  <si>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</si>
  <si>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</si>
  <si>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</si>
  <si>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</si>
  <si>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</si>
  <si>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</si>
  <si>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</si>
  <si>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</si>
  <si>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</si>
  <si>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</si>
  <si>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</si>
  <si>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</si>
  <si>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</si>
  <si>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</si>
  <si>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ПЛАН на 1 квартал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</si>
</sst>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_(* #,##0.00_);_(* \(#,##0.00\);_(* &quot;-&quot;??_);_(@_)"/>
    <numFmt numFmtId="166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/>
    <xf numFmtId="0" fontId="3" fillId="5" borderId="11" xfId="0" applyFont="1" applyFill="1" applyBorder="1" applyAlignment="1">
      <alignment horizontal="left" vertical="center" wrapText="1" indent="1"/>
    </xf>
    <xf numFmtId="49" fontId="5" fillId="5" borderId="1" xfId="0" applyNumberFormat="1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wrapText="1"/>
    </xf>
    <xf numFmtId="0" fontId="3" fillId="5" borderId="5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left" vertical="center" wrapText="1" indent="1"/>
    </xf>
    <xf numFmtId="0" fontId="3" fillId="4" borderId="1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8" fillId="4" borderId="1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2" borderId="0" xfId="0" applyFont="1" applyFill="1"/>
    <xf numFmtId="0" fontId="8" fillId="5" borderId="1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/>
    <xf numFmtId="0" fontId="5" fillId="5" borderId="0" xfId="0" applyFont="1" applyFill="1"/>
    <xf numFmtId="0" fontId="5" fillId="4" borderId="7" xfId="0" applyFont="1" applyFill="1" applyBorder="1"/>
    <xf numFmtId="0" fontId="5" fillId="5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8" fillId="3" borderId="1" xfId="0" applyNumberFormat="1" applyFont="1" applyFill="1" applyBorder="1"/>
    <xf numFmtId="4" fontId="5" fillId="3" borderId="1" xfId="0" applyNumberFormat="1" applyFont="1" applyFill="1" applyBorder="1"/>
    <xf numFmtId="4" fontId="8" fillId="2" borderId="1" xfId="0" applyNumberFormat="1" applyFont="1" applyFill="1" applyBorder="1"/>
    <xf numFmtId="4" fontId="8" fillId="4" borderId="1" xfId="0" applyNumberFormat="1" applyFont="1" applyFill="1" applyBorder="1"/>
    <xf numFmtId="4" fontId="8" fillId="5" borderId="1" xfId="0" applyNumberFormat="1" applyFont="1" applyFill="1" applyBorder="1"/>
    <xf numFmtId="4" fontId="8" fillId="2" borderId="0" xfId="0" applyNumberFormat="1" applyFont="1" applyFill="1"/>
    <xf numFmtId="4" fontId="5" fillId="2" borderId="0" xfId="0" applyNumberFormat="1" applyFont="1" applyFill="1"/>
    <xf numFmtId="0" fontId="4" fillId="2" borderId="5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3" xfId="1"/>
    <cellStyle name="Финансовый 2" xfId="5"/>
    <cellStyle name="Финансовый 2 2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tabSelected="1" view="pageBreakPreview" topLeftCell="B1" zoomScaleNormal="100" zoomScaleSheetLayoutView="10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D19" sqref="D19"/>
    </sheetView>
  </sheetViews>
  <sheetFormatPr defaultRowHeight="11.25" x14ac:dyDescent="0.2"/>
  <cols>
    <col min="1" max="1" width="5.85546875" style="51" customWidth="1"/>
    <col min="2" max="2" width="11.5703125" style="52" customWidth="1"/>
    <col min="3" max="3" width="50.42578125" style="25" customWidth="1"/>
    <col min="4" max="4" width="12.85546875" style="53" customWidth="1"/>
    <col min="5" max="5" width="15.42578125" style="54" customWidth="1"/>
    <col min="6" max="6" width="14.5703125" style="55" customWidth="1"/>
    <col min="7" max="7" width="13.85546875" style="55" customWidth="1"/>
    <col min="8" max="8" width="12.42578125" style="55" customWidth="1"/>
    <col min="9" max="9" width="10.85546875" style="51" hidden="1" customWidth="1"/>
    <col min="10" max="10" width="15" style="54" customWidth="1"/>
    <col min="11" max="11" width="13.85546875" style="55" customWidth="1"/>
    <col min="12" max="12" width="14.5703125" style="55" customWidth="1"/>
    <col min="13" max="13" width="13.140625" style="55" customWidth="1"/>
    <col min="14" max="14" width="12.42578125" style="55" customWidth="1"/>
    <col min="15" max="15" width="13.7109375" style="54" customWidth="1"/>
    <col min="16" max="16" width="12.85546875" style="55" customWidth="1"/>
    <col min="17" max="17" width="14.28515625" style="55" customWidth="1"/>
    <col min="18" max="18" width="15" style="55" customWidth="1"/>
    <col min="19" max="19" width="12.7109375" style="55" hidden="1" customWidth="1"/>
    <col min="20" max="20" width="11.42578125" style="36" hidden="1" customWidth="1"/>
    <col min="21" max="22" width="0" style="25" hidden="1" customWidth="1"/>
    <col min="23" max="23" width="9.7109375" style="25" hidden="1" customWidth="1"/>
    <col min="24" max="24" width="11" style="25" hidden="1" customWidth="1"/>
    <col min="25" max="25" width="0" style="36" hidden="1" customWidth="1"/>
    <col min="26" max="27" width="0" style="25" hidden="1" customWidth="1"/>
    <col min="28" max="28" width="10" style="25" hidden="1" customWidth="1"/>
    <col min="29" max="29" width="12.28515625" style="25" hidden="1" customWidth="1"/>
    <col min="30" max="16384" width="9.140625" style="25"/>
  </cols>
  <sheetData>
    <row r="1" spans="1:29" ht="23.25" customHeight="1" x14ac:dyDescent="0.2">
      <c r="A1" s="26"/>
      <c r="B1" s="27"/>
      <c r="C1" s="112" t="s">
        <v>84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9" ht="12.75" customHeight="1" x14ac:dyDescent="0.2">
      <c r="A2" s="94" t="s">
        <v>90</v>
      </c>
      <c r="B2" s="91" t="s">
        <v>6</v>
      </c>
      <c r="C2" s="114" t="s">
        <v>73</v>
      </c>
      <c r="D2" s="114" t="s">
        <v>67</v>
      </c>
      <c r="E2" s="106" t="s">
        <v>106</v>
      </c>
      <c r="F2" s="107"/>
      <c r="G2" s="107"/>
      <c r="H2" s="107"/>
      <c r="I2" s="108"/>
      <c r="J2" s="106" t="s">
        <v>86</v>
      </c>
      <c r="K2" s="107"/>
      <c r="L2" s="107"/>
      <c r="M2" s="107"/>
      <c r="N2" s="108"/>
      <c r="O2" s="106" t="s">
        <v>87</v>
      </c>
      <c r="P2" s="107"/>
      <c r="Q2" s="107"/>
      <c r="R2" s="107"/>
      <c r="S2" s="108"/>
      <c r="T2" s="106" t="s">
        <v>88</v>
      </c>
      <c r="U2" s="107"/>
      <c r="V2" s="107"/>
      <c r="W2" s="107"/>
      <c r="X2" s="108"/>
      <c r="Y2" s="106" t="s">
        <v>89</v>
      </c>
      <c r="Z2" s="107"/>
      <c r="AA2" s="107"/>
      <c r="AB2" s="107"/>
      <c r="AC2" s="108"/>
    </row>
    <row r="3" spans="1:29" ht="12.75" customHeight="1" x14ac:dyDescent="0.2">
      <c r="A3" s="95"/>
      <c r="B3" s="92"/>
      <c r="C3" s="115"/>
      <c r="D3" s="116"/>
      <c r="E3" s="109"/>
      <c r="F3" s="110"/>
      <c r="G3" s="110"/>
      <c r="H3" s="110"/>
      <c r="I3" s="111"/>
      <c r="J3" s="109"/>
      <c r="K3" s="110"/>
      <c r="L3" s="110"/>
      <c r="M3" s="110"/>
      <c r="N3" s="111"/>
      <c r="O3" s="109"/>
      <c r="P3" s="110"/>
      <c r="Q3" s="110"/>
      <c r="R3" s="110"/>
      <c r="S3" s="111"/>
      <c r="T3" s="109"/>
      <c r="U3" s="110"/>
      <c r="V3" s="110"/>
      <c r="W3" s="110"/>
      <c r="X3" s="111"/>
      <c r="Y3" s="109"/>
      <c r="Z3" s="110"/>
      <c r="AA3" s="110"/>
      <c r="AB3" s="110"/>
      <c r="AC3" s="111"/>
    </row>
    <row r="4" spans="1:29" ht="22.5" x14ac:dyDescent="0.2">
      <c r="A4" s="96"/>
      <c r="B4" s="93"/>
      <c r="C4" s="116"/>
      <c r="D4" s="3" t="s">
        <v>85</v>
      </c>
      <c r="E4" s="19" t="s">
        <v>0</v>
      </c>
      <c r="F4" s="20" t="s">
        <v>1</v>
      </c>
      <c r="G4" s="20" t="s">
        <v>4</v>
      </c>
      <c r="H4" s="3" t="s">
        <v>3</v>
      </c>
      <c r="I4" s="3" t="s">
        <v>2</v>
      </c>
      <c r="J4" s="19" t="s">
        <v>0</v>
      </c>
      <c r="K4" s="20" t="s">
        <v>1</v>
      </c>
      <c r="L4" s="20" t="s">
        <v>4</v>
      </c>
      <c r="M4" s="20" t="s">
        <v>3</v>
      </c>
      <c r="N4" s="20" t="s">
        <v>2</v>
      </c>
      <c r="O4" s="19" t="s">
        <v>0</v>
      </c>
      <c r="P4" s="3" t="s">
        <v>1</v>
      </c>
      <c r="Q4" s="3" t="s">
        <v>4</v>
      </c>
      <c r="R4" s="3" t="s">
        <v>3</v>
      </c>
      <c r="S4" s="3" t="s">
        <v>2</v>
      </c>
      <c r="T4" s="19" t="s">
        <v>0</v>
      </c>
      <c r="U4" s="3" t="s">
        <v>1</v>
      </c>
      <c r="V4" s="3" t="s">
        <v>4</v>
      </c>
      <c r="W4" s="3" t="s">
        <v>3</v>
      </c>
      <c r="X4" s="3" t="s">
        <v>2</v>
      </c>
      <c r="Y4" s="19" t="s">
        <v>0</v>
      </c>
      <c r="Z4" s="3" t="s">
        <v>1</v>
      </c>
      <c r="AA4" s="3" t="s">
        <v>4</v>
      </c>
      <c r="AB4" s="3" t="s">
        <v>3</v>
      </c>
      <c r="AC4" s="3" t="s">
        <v>2</v>
      </c>
    </row>
    <row r="5" spans="1:29" ht="13.5" customHeight="1" x14ac:dyDescent="0.2">
      <c r="A5" s="20">
        <v>1</v>
      </c>
      <c r="B5" s="3">
        <v>2</v>
      </c>
      <c r="C5" s="3">
        <v>3</v>
      </c>
      <c r="D5" s="28">
        <v>4</v>
      </c>
      <c r="E5" s="28">
        <v>5</v>
      </c>
      <c r="F5" s="28">
        <v>6</v>
      </c>
      <c r="G5" s="29">
        <v>7</v>
      </c>
      <c r="H5" s="3">
        <v>8</v>
      </c>
      <c r="I5" s="3">
        <v>9</v>
      </c>
      <c r="J5" s="3">
        <v>10</v>
      </c>
      <c r="K5" s="30">
        <v>11</v>
      </c>
      <c r="L5" s="30">
        <v>12</v>
      </c>
      <c r="M5" s="30">
        <v>13</v>
      </c>
      <c r="N5" s="30">
        <v>14</v>
      </c>
      <c r="O5" s="31">
        <v>15</v>
      </c>
      <c r="P5" s="31">
        <v>16</v>
      </c>
      <c r="Q5" s="31">
        <v>17</v>
      </c>
      <c r="R5" s="31">
        <v>18</v>
      </c>
      <c r="S5" s="31">
        <v>19</v>
      </c>
      <c r="T5" s="31">
        <v>20</v>
      </c>
      <c r="U5" s="31">
        <v>21</v>
      </c>
      <c r="V5" s="31">
        <v>22</v>
      </c>
      <c r="W5" s="31">
        <v>23</v>
      </c>
      <c r="X5" s="31">
        <v>24</v>
      </c>
      <c r="Y5" s="31">
        <v>25</v>
      </c>
      <c r="Z5" s="31">
        <v>26</v>
      </c>
      <c r="AA5" s="31">
        <v>27</v>
      </c>
      <c r="AB5" s="31">
        <v>28</v>
      </c>
      <c r="AC5" s="31">
        <v>29</v>
      </c>
    </row>
    <row r="6" spans="1:29" ht="27" customHeight="1" x14ac:dyDescent="0.2">
      <c r="A6" s="103"/>
      <c r="B6" s="100"/>
      <c r="C6" s="97" t="s">
        <v>71</v>
      </c>
      <c r="D6" s="6" t="s">
        <v>70</v>
      </c>
      <c r="E6" s="57">
        <f>E7+E8</f>
        <v>1085840732.55</v>
      </c>
      <c r="F6" s="57">
        <f t="shared" ref="F6:S6" si="0">F7+F8</f>
        <v>224830856.18000001</v>
      </c>
      <c r="G6" s="57">
        <f t="shared" si="0"/>
        <v>828099530.10000002</v>
      </c>
      <c r="H6" s="57">
        <f t="shared" si="0"/>
        <v>32910346.27</v>
      </c>
      <c r="I6" s="57">
        <f t="shared" si="0"/>
        <v>0</v>
      </c>
      <c r="J6" s="56">
        <f t="shared" ref="J6:J52" si="1">K6+L6+M6+N6</f>
        <v>5972623401</v>
      </c>
      <c r="K6" s="57">
        <f t="shared" si="0"/>
        <v>1048413803</v>
      </c>
      <c r="L6" s="57">
        <f t="shared" si="0"/>
        <v>4579029398</v>
      </c>
      <c r="M6" s="57">
        <f t="shared" si="0"/>
        <v>146009200</v>
      </c>
      <c r="N6" s="57">
        <f t="shared" si="0"/>
        <v>199171000</v>
      </c>
      <c r="O6" s="57">
        <f t="shared" si="0"/>
        <v>107738534.84999999</v>
      </c>
      <c r="P6" s="57">
        <f t="shared" si="0"/>
        <v>37055711.960000001</v>
      </c>
      <c r="Q6" s="57">
        <f t="shared" si="0"/>
        <v>70682822.890000001</v>
      </c>
      <c r="R6" s="57">
        <f t="shared" si="0"/>
        <v>0</v>
      </c>
      <c r="S6" s="57">
        <f t="shared" si="0"/>
        <v>0</v>
      </c>
      <c r="T6" s="71">
        <f t="shared" ref="T6:W8" si="2">O6/E6*100</f>
        <v>9.9221305317019812</v>
      </c>
      <c r="U6" s="71">
        <f t="shared" si="2"/>
        <v>16.481595359995037</v>
      </c>
      <c r="V6" s="71">
        <f t="shared" si="2"/>
        <v>8.5355467936884892</v>
      </c>
      <c r="W6" s="71">
        <f t="shared" si="2"/>
        <v>0</v>
      </c>
      <c r="X6" s="72"/>
      <c r="Y6" s="71">
        <f t="shared" ref="Y6:Y51" si="3">O6/J6*100</f>
        <v>1.8038728983307613</v>
      </c>
      <c r="Z6" s="71">
        <f t="shared" ref="Z6:Z51" si="4">P6/K6*100</f>
        <v>3.5344547977112049</v>
      </c>
      <c r="AA6" s="71">
        <f t="shared" ref="AA6:AA49" si="5">Q6/L6*100</f>
        <v>1.5436202030253925</v>
      </c>
      <c r="AB6" s="71">
        <f t="shared" ref="AB6:AB39" si="6">R6/M6*100</f>
        <v>0</v>
      </c>
      <c r="AC6" s="33"/>
    </row>
    <row r="7" spans="1:29" x14ac:dyDescent="0.2">
      <c r="A7" s="104"/>
      <c r="B7" s="101"/>
      <c r="C7" s="98"/>
      <c r="D7" s="6" t="s">
        <v>68</v>
      </c>
      <c r="E7" s="57">
        <f>E11+E16+E32+E34+E36+E39+E42+E45+E51</f>
        <v>1052241862.55</v>
      </c>
      <c r="F7" s="57">
        <f>F11+F16+F32+F34+F36+F39+F42+F45+F51</f>
        <v>224830856.18000001</v>
      </c>
      <c r="G7" s="57">
        <f>G11+G16+G32+G34+G36+G39+G42+G45+G51</f>
        <v>794500660.10000002</v>
      </c>
      <c r="H7" s="57">
        <f>H11+H16+H32+H34+H36+H39+H42+H45+H51</f>
        <v>32910346.27</v>
      </c>
      <c r="I7" s="57">
        <f>I11+I16+I32+I34+I36+I39+I42+I45+I51</f>
        <v>0</v>
      </c>
      <c r="J7" s="58">
        <f t="shared" si="1"/>
        <v>5866155801</v>
      </c>
      <c r="K7" s="57">
        <f t="shared" ref="K7:S7" si="7">K11+K16+K32+K34+K36+K39+K42+K45+K51</f>
        <v>1037767003</v>
      </c>
      <c r="L7" s="57">
        <f t="shared" si="7"/>
        <v>4483208598</v>
      </c>
      <c r="M7" s="57">
        <f t="shared" si="7"/>
        <v>146009200</v>
      </c>
      <c r="N7" s="57">
        <f t="shared" si="7"/>
        <v>199171000</v>
      </c>
      <c r="O7" s="57">
        <f t="shared" si="7"/>
        <v>107738534.84999999</v>
      </c>
      <c r="P7" s="57">
        <f t="shared" si="7"/>
        <v>37055711.960000001</v>
      </c>
      <c r="Q7" s="57">
        <f t="shared" si="7"/>
        <v>70682822.890000001</v>
      </c>
      <c r="R7" s="57">
        <f t="shared" si="7"/>
        <v>0</v>
      </c>
      <c r="S7" s="57">
        <f t="shared" si="7"/>
        <v>0</v>
      </c>
      <c r="T7" s="71">
        <f t="shared" si="2"/>
        <v>10.238951583707831</v>
      </c>
      <c r="U7" s="71">
        <f t="shared" si="2"/>
        <v>16.481595359995037</v>
      </c>
      <c r="V7" s="71">
        <f t="shared" si="2"/>
        <v>8.896509020030706</v>
      </c>
      <c r="W7" s="71">
        <f t="shared" si="2"/>
        <v>0</v>
      </c>
      <c r="X7" s="72"/>
      <c r="Y7" s="71">
        <f t="shared" si="3"/>
        <v>1.8366122296246186</v>
      </c>
      <c r="Z7" s="71">
        <f t="shared" si="4"/>
        <v>3.5707159557856936</v>
      </c>
      <c r="AA7" s="71">
        <f t="shared" si="5"/>
        <v>1.5766124048194468</v>
      </c>
      <c r="AB7" s="71">
        <f t="shared" si="6"/>
        <v>0</v>
      </c>
      <c r="AC7" s="33"/>
    </row>
    <row r="8" spans="1:29" x14ac:dyDescent="0.2">
      <c r="A8" s="104"/>
      <c r="B8" s="101"/>
      <c r="C8" s="99"/>
      <c r="D8" s="6" t="s">
        <v>69</v>
      </c>
      <c r="E8" s="57">
        <f>E13</f>
        <v>33598870</v>
      </c>
      <c r="F8" s="57">
        <f t="shared" ref="F8:S8" si="8">F13</f>
        <v>0</v>
      </c>
      <c r="G8" s="57">
        <f t="shared" si="8"/>
        <v>33598870</v>
      </c>
      <c r="H8" s="57">
        <f t="shared" si="8"/>
        <v>0</v>
      </c>
      <c r="I8" s="57">
        <f t="shared" si="8"/>
        <v>0</v>
      </c>
      <c r="J8" s="58">
        <f t="shared" si="1"/>
        <v>106467600</v>
      </c>
      <c r="K8" s="57">
        <f t="shared" si="8"/>
        <v>10646800</v>
      </c>
      <c r="L8" s="57">
        <f t="shared" si="8"/>
        <v>95820800</v>
      </c>
      <c r="M8" s="57">
        <f t="shared" si="8"/>
        <v>0</v>
      </c>
      <c r="N8" s="57">
        <f t="shared" si="8"/>
        <v>0</v>
      </c>
      <c r="O8" s="57">
        <f t="shared" si="8"/>
        <v>0</v>
      </c>
      <c r="P8" s="57">
        <f t="shared" si="8"/>
        <v>0</v>
      </c>
      <c r="Q8" s="57">
        <f t="shared" si="8"/>
        <v>0</v>
      </c>
      <c r="R8" s="57">
        <f t="shared" si="8"/>
        <v>0</v>
      </c>
      <c r="S8" s="57">
        <f t="shared" si="8"/>
        <v>0</v>
      </c>
      <c r="T8" s="71">
        <f t="shared" si="2"/>
        <v>0</v>
      </c>
      <c r="U8" s="71" t="e">
        <f t="shared" si="2"/>
        <v>#DIV/0!</v>
      </c>
      <c r="V8" s="71">
        <f t="shared" si="2"/>
        <v>0</v>
      </c>
      <c r="W8" s="71" t="e">
        <f t="shared" si="2"/>
        <v>#DIV/0!</v>
      </c>
      <c r="X8" s="72"/>
      <c r="Y8" s="71">
        <f t="shared" si="3"/>
        <v>0</v>
      </c>
      <c r="Z8" s="71">
        <f t="shared" si="4"/>
        <v>0</v>
      </c>
      <c r="AA8" s="71">
        <f t="shared" si="5"/>
        <v>0</v>
      </c>
      <c r="AB8" s="71" t="e">
        <f t="shared" si="6"/>
        <v>#DIV/0!</v>
      </c>
      <c r="AC8" s="33"/>
    </row>
    <row r="9" spans="1:29" ht="19.5" hidden="1" customHeight="1" x14ac:dyDescent="0.2">
      <c r="A9" s="105"/>
      <c r="B9" s="102"/>
      <c r="C9" s="5" t="s">
        <v>72</v>
      </c>
      <c r="D9" s="6" t="s">
        <v>68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59">
        <f t="shared" si="1"/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32">
        <v>0</v>
      </c>
      <c r="T9" s="73" t="e">
        <f t="shared" ref="T9:T52" si="9">O9/E9*100</f>
        <v>#DIV/0!</v>
      </c>
      <c r="U9" s="72"/>
      <c r="V9" s="72"/>
      <c r="W9" s="72"/>
      <c r="X9" s="72"/>
      <c r="Y9" s="71" t="e">
        <f t="shared" si="3"/>
        <v>#DIV/0!</v>
      </c>
      <c r="Z9" s="71" t="e">
        <f t="shared" si="4"/>
        <v>#DIV/0!</v>
      </c>
      <c r="AA9" s="71" t="e">
        <f t="shared" si="5"/>
        <v>#DIV/0!</v>
      </c>
      <c r="AB9" s="71" t="e">
        <f t="shared" si="6"/>
        <v>#DIV/0!</v>
      </c>
      <c r="AC9" s="33"/>
    </row>
    <row r="10" spans="1:29" s="36" customFormat="1" ht="23.25" customHeight="1" x14ac:dyDescent="0.15">
      <c r="A10" s="34">
        <v>1</v>
      </c>
      <c r="B10" s="35"/>
      <c r="C10" s="4" t="s">
        <v>66</v>
      </c>
      <c r="D10" s="23"/>
      <c r="E10" s="61">
        <f>E11+E13+E16+E32+E34+E36+E39</f>
        <v>1057567524.55</v>
      </c>
      <c r="F10" s="61">
        <f>F11+F13+F16+F32+F34+F36+F39</f>
        <v>196557648.18000001</v>
      </c>
      <c r="G10" s="61">
        <f>G11+G13+G16+G32+G34+G36+G39</f>
        <v>828099530.10000002</v>
      </c>
      <c r="H10" s="61">
        <f>H11+H13+H16+H32+H34+H36+H39</f>
        <v>32910346.27</v>
      </c>
      <c r="I10" s="61">
        <f>I11+I13+I16+I32+I34+I36+I39</f>
        <v>0</v>
      </c>
      <c r="J10" s="60">
        <f t="shared" si="1"/>
        <v>5764692905</v>
      </c>
      <c r="K10" s="61">
        <f t="shared" ref="K10:S10" si="10">K11+K13+K16+K32+K34+K36+K39</f>
        <v>888179505</v>
      </c>
      <c r="L10" s="61">
        <f t="shared" si="10"/>
        <v>4531333200</v>
      </c>
      <c r="M10" s="61">
        <f t="shared" si="10"/>
        <v>146009200</v>
      </c>
      <c r="N10" s="61">
        <f t="shared" si="10"/>
        <v>199171000</v>
      </c>
      <c r="O10" s="61">
        <f t="shared" si="10"/>
        <v>104750134.64999999</v>
      </c>
      <c r="P10" s="61">
        <f t="shared" si="10"/>
        <v>34067311.760000005</v>
      </c>
      <c r="Q10" s="61">
        <f t="shared" si="10"/>
        <v>70682822.890000001</v>
      </c>
      <c r="R10" s="61">
        <f t="shared" si="10"/>
        <v>0</v>
      </c>
      <c r="S10" s="61">
        <f t="shared" si="10"/>
        <v>0</v>
      </c>
      <c r="T10" s="74">
        <f t="shared" si="9"/>
        <v>9.9048176327626614</v>
      </c>
      <c r="U10" s="74">
        <f t="shared" ref="U10:U52" si="11">P10/F10*100</f>
        <v>17.331969564879234</v>
      </c>
      <c r="V10" s="74">
        <f t="shared" ref="V10:V49" si="12">Q10/G10*100</f>
        <v>8.5355467936884892</v>
      </c>
      <c r="W10" s="74">
        <f t="shared" ref="W10:W49" si="13">R10/H10*100</f>
        <v>0</v>
      </c>
      <c r="X10" s="74"/>
      <c r="Y10" s="74">
        <f t="shared" si="3"/>
        <v>1.8170982631034009</v>
      </c>
      <c r="Z10" s="74">
        <f t="shared" si="4"/>
        <v>3.835633626785838</v>
      </c>
      <c r="AA10" s="74">
        <f t="shared" si="5"/>
        <v>1.5598681396901026</v>
      </c>
      <c r="AB10" s="74">
        <f t="shared" si="6"/>
        <v>0</v>
      </c>
      <c r="AC10" s="35"/>
    </row>
    <row r="11" spans="1:29" ht="21" x14ac:dyDescent="0.2">
      <c r="A11" s="37" t="s">
        <v>91</v>
      </c>
      <c r="B11" s="38"/>
      <c r="C11" s="14" t="s">
        <v>5</v>
      </c>
      <c r="D11" s="7" t="s">
        <v>68</v>
      </c>
      <c r="E11" s="62">
        <f>F11+G11+H11</f>
        <v>1044680</v>
      </c>
      <c r="F11" s="62">
        <f t="shared" ref="F11:S11" si="14">F12</f>
        <v>10080</v>
      </c>
      <c r="G11" s="62">
        <f t="shared" si="14"/>
        <v>631400</v>
      </c>
      <c r="H11" s="62">
        <f t="shared" si="14"/>
        <v>403200</v>
      </c>
      <c r="I11" s="62">
        <f t="shared" si="14"/>
        <v>0</v>
      </c>
      <c r="J11" s="62">
        <f t="shared" si="1"/>
        <v>4125152</v>
      </c>
      <c r="K11" s="62">
        <f t="shared" si="14"/>
        <v>41252</v>
      </c>
      <c r="L11" s="62">
        <f t="shared" si="14"/>
        <v>2491200</v>
      </c>
      <c r="M11" s="62">
        <f t="shared" si="14"/>
        <v>1592700</v>
      </c>
      <c r="N11" s="62">
        <f t="shared" si="14"/>
        <v>0</v>
      </c>
      <c r="O11" s="62">
        <f t="shared" ref="O11:O16" si="15">P11+Q11+R11+S11</f>
        <v>0</v>
      </c>
      <c r="P11" s="62">
        <f t="shared" si="14"/>
        <v>0</v>
      </c>
      <c r="Q11" s="62">
        <f t="shared" si="14"/>
        <v>0</v>
      </c>
      <c r="R11" s="62">
        <f t="shared" si="14"/>
        <v>0</v>
      </c>
      <c r="S11" s="62">
        <f t="shared" si="14"/>
        <v>0</v>
      </c>
      <c r="T11" s="75">
        <f t="shared" si="9"/>
        <v>0</v>
      </c>
      <c r="U11" s="75">
        <f t="shared" si="11"/>
        <v>0</v>
      </c>
      <c r="V11" s="75">
        <f t="shared" si="12"/>
        <v>0</v>
      </c>
      <c r="W11" s="75">
        <f t="shared" si="13"/>
        <v>0</v>
      </c>
      <c r="X11" s="75"/>
      <c r="Y11" s="75">
        <f t="shared" si="3"/>
        <v>0</v>
      </c>
      <c r="Z11" s="75">
        <f t="shared" si="4"/>
        <v>0</v>
      </c>
      <c r="AA11" s="75">
        <f t="shared" si="5"/>
        <v>0</v>
      </c>
      <c r="AB11" s="75">
        <f t="shared" si="6"/>
        <v>0</v>
      </c>
      <c r="AC11" s="38"/>
    </row>
    <row r="12" spans="1:29" ht="59.25" customHeight="1" x14ac:dyDescent="0.2">
      <c r="A12" s="39"/>
      <c r="B12" s="1" t="s">
        <v>21</v>
      </c>
      <c r="C12" s="78" t="s">
        <v>81</v>
      </c>
      <c r="D12" s="1"/>
      <c r="E12" s="59">
        <f>F12+G12+H12</f>
        <v>1044680</v>
      </c>
      <c r="F12" s="59">
        <v>10080</v>
      </c>
      <c r="G12" s="59">
        <v>631400</v>
      </c>
      <c r="H12" s="59">
        <v>403200</v>
      </c>
      <c r="I12" s="59">
        <v>0</v>
      </c>
      <c r="J12" s="59">
        <f t="shared" si="1"/>
        <v>4125152</v>
      </c>
      <c r="K12" s="59">
        <v>41252</v>
      </c>
      <c r="L12" s="59">
        <v>2491200</v>
      </c>
      <c r="M12" s="59">
        <v>1592700</v>
      </c>
      <c r="N12" s="59">
        <v>0</v>
      </c>
      <c r="O12" s="63">
        <f t="shared" si="15"/>
        <v>0</v>
      </c>
      <c r="P12" s="59">
        <v>0</v>
      </c>
      <c r="Q12" s="59">
        <v>0</v>
      </c>
      <c r="R12" s="59">
        <v>0</v>
      </c>
      <c r="S12" s="63">
        <v>0</v>
      </c>
      <c r="T12" s="70">
        <f t="shared" si="9"/>
        <v>0</v>
      </c>
      <c r="U12" s="70">
        <f t="shared" si="11"/>
        <v>0</v>
      </c>
      <c r="V12" s="70">
        <f t="shared" si="12"/>
        <v>0</v>
      </c>
      <c r="W12" s="70">
        <f t="shared" si="13"/>
        <v>0</v>
      </c>
      <c r="X12" s="70"/>
      <c r="Y12" s="70">
        <f t="shared" si="3"/>
        <v>0</v>
      </c>
      <c r="Z12" s="70">
        <f t="shared" si="4"/>
        <v>0</v>
      </c>
      <c r="AA12" s="70">
        <f t="shared" si="5"/>
        <v>0</v>
      </c>
      <c r="AB12" s="70">
        <f t="shared" si="6"/>
        <v>0</v>
      </c>
      <c r="AC12" s="40"/>
    </row>
    <row r="13" spans="1:29" ht="36.75" customHeight="1" x14ac:dyDescent="0.2">
      <c r="A13" s="37" t="s">
        <v>92</v>
      </c>
      <c r="B13" s="38"/>
      <c r="C13" s="14" t="s">
        <v>78</v>
      </c>
      <c r="D13" s="7" t="s">
        <v>69</v>
      </c>
      <c r="E13" s="62">
        <f>F13+G13+H13+I13</f>
        <v>33598870</v>
      </c>
      <c r="F13" s="62">
        <f t="shared" ref="F13:S13" si="16">F14+F15</f>
        <v>0</v>
      </c>
      <c r="G13" s="62">
        <f t="shared" si="16"/>
        <v>33598870</v>
      </c>
      <c r="H13" s="62">
        <f t="shared" si="16"/>
        <v>0</v>
      </c>
      <c r="I13" s="62">
        <f t="shared" si="16"/>
        <v>0</v>
      </c>
      <c r="J13" s="62">
        <f t="shared" si="1"/>
        <v>106467600</v>
      </c>
      <c r="K13" s="62">
        <f t="shared" si="16"/>
        <v>10646800</v>
      </c>
      <c r="L13" s="62">
        <f t="shared" si="16"/>
        <v>95820800</v>
      </c>
      <c r="M13" s="62">
        <f t="shared" si="16"/>
        <v>0</v>
      </c>
      <c r="N13" s="62">
        <f t="shared" si="16"/>
        <v>0</v>
      </c>
      <c r="O13" s="62">
        <f t="shared" si="15"/>
        <v>0</v>
      </c>
      <c r="P13" s="62">
        <f t="shared" si="16"/>
        <v>0</v>
      </c>
      <c r="Q13" s="62">
        <f t="shared" si="16"/>
        <v>0</v>
      </c>
      <c r="R13" s="62">
        <f t="shared" si="16"/>
        <v>0</v>
      </c>
      <c r="S13" s="62">
        <f t="shared" si="16"/>
        <v>0</v>
      </c>
      <c r="T13" s="75">
        <f t="shared" si="9"/>
        <v>0</v>
      </c>
      <c r="U13" s="75" t="e">
        <f t="shared" si="11"/>
        <v>#DIV/0!</v>
      </c>
      <c r="V13" s="75">
        <f t="shared" si="12"/>
        <v>0</v>
      </c>
      <c r="W13" s="75" t="e">
        <f t="shared" si="13"/>
        <v>#DIV/0!</v>
      </c>
      <c r="X13" s="75"/>
      <c r="Y13" s="75">
        <f t="shared" si="3"/>
        <v>0</v>
      </c>
      <c r="Z13" s="75">
        <f t="shared" si="4"/>
        <v>0</v>
      </c>
      <c r="AA13" s="75">
        <f t="shared" si="5"/>
        <v>0</v>
      </c>
      <c r="AB13" s="75" t="e">
        <f t="shared" si="6"/>
        <v>#DIV/0!</v>
      </c>
      <c r="AC13" s="38"/>
    </row>
    <row r="14" spans="1:29" ht="22.5" x14ac:dyDescent="0.2">
      <c r="A14" s="41"/>
      <c r="B14" s="1" t="s">
        <v>26</v>
      </c>
      <c r="C14" s="78" t="s">
        <v>82</v>
      </c>
      <c r="D14" s="1"/>
      <c r="E14" s="59">
        <f>F14+G14+H14+I14</f>
        <v>33598870</v>
      </c>
      <c r="F14" s="59">
        <v>0</v>
      </c>
      <c r="G14" s="59">
        <v>33598870</v>
      </c>
      <c r="H14" s="59">
        <v>0</v>
      </c>
      <c r="I14" s="59">
        <v>0</v>
      </c>
      <c r="J14" s="59">
        <f t="shared" si="1"/>
        <v>95820800</v>
      </c>
      <c r="K14" s="59">
        <v>0</v>
      </c>
      <c r="L14" s="59">
        <v>95820800</v>
      </c>
      <c r="M14" s="59">
        <v>0</v>
      </c>
      <c r="N14" s="59">
        <v>0</v>
      </c>
      <c r="O14" s="59">
        <f t="shared" si="15"/>
        <v>0</v>
      </c>
      <c r="P14" s="59">
        <v>0</v>
      </c>
      <c r="Q14" s="59">
        <v>0</v>
      </c>
      <c r="R14" s="59">
        <v>0</v>
      </c>
      <c r="S14" s="63">
        <v>0</v>
      </c>
      <c r="T14" s="70">
        <f t="shared" si="9"/>
        <v>0</v>
      </c>
      <c r="U14" s="70" t="e">
        <f t="shared" si="11"/>
        <v>#DIV/0!</v>
      </c>
      <c r="V14" s="70">
        <f t="shared" si="12"/>
        <v>0</v>
      </c>
      <c r="W14" s="70" t="e">
        <f t="shared" si="13"/>
        <v>#DIV/0!</v>
      </c>
      <c r="X14" s="70"/>
      <c r="Y14" s="70">
        <f t="shared" si="3"/>
        <v>0</v>
      </c>
      <c r="Z14" s="70" t="e">
        <f t="shared" si="4"/>
        <v>#DIV/0!</v>
      </c>
      <c r="AA14" s="70">
        <f t="shared" si="5"/>
        <v>0</v>
      </c>
      <c r="AB14" s="70" t="e">
        <f t="shared" si="6"/>
        <v>#DIV/0!</v>
      </c>
      <c r="AC14" s="40"/>
    </row>
    <row r="15" spans="1:29" ht="22.5" x14ac:dyDescent="0.2">
      <c r="A15" s="41"/>
      <c r="B15" s="1" t="s">
        <v>27</v>
      </c>
      <c r="C15" s="78" t="s">
        <v>83</v>
      </c>
      <c r="D15" s="1"/>
      <c r="E15" s="59">
        <f>F15+G15+H15+I15</f>
        <v>0</v>
      </c>
      <c r="F15" s="59">
        <v>0</v>
      </c>
      <c r="G15" s="59">
        <v>0</v>
      </c>
      <c r="H15" s="59">
        <v>0</v>
      </c>
      <c r="I15" s="59">
        <v>0</v>
      </c>
      <c r="J15" s="59">
        <f t="shared" si="1"/>
        <v>10646800</v>
      </c>
      <c r="K15" s="59">
        <v>10646800</v>
      </c>
      <c r="L15" s="59">
        <v>0</v>
      </c>
      <c r="M15" s="59">
        <v>0</v>
      </c>
      <c r="N15" s="59">
        <v>0</v>
      </c>
      <c r="O15" s="59">
        <f t="shared" si="15"/>
        <v>0</v>
      </c>
      <c r="P15" s="59">
        <v>0</v>
      </c>
      <c r="Q15" s="59">
        <v>0</v>
      </c>
      <c r="R15" s="59">
        <v>0</v>
      </c>
      <c r="S15" s="63">
        <v>0</v>
      </c>
      <c r="T15" s="70" t="e">
        <f t="shared" si="9"/>
        <v>#DIV/0!</v>
      </c>
      <c r="U15" s="70" t="e">
        <f t="shared" si="11"/>
        <v>#DIV/0!</v>
      </c>
      <c r="V15" s="70" t="e">
        <f t="shared" si="12"/>
        <v>#DIV/0!</v>
      </c>
      <c r="W15" s="70" t="e">
        <f t="shared" si="13"/>
        <v>#DIV/0!</v>
      </c>
      <c r="X15" s="70"/>
      <c r="Y15" s="70">
        <f t="shared" si="3"/>
        <v>0</v>
      </c>
      <c r="Z15" s="70">
        <f t="shared" si="4"/>
        <v>0</v>
      </c>
      <c r="AA15" s="70" t="e">
        <f t="shared" si="5"/>
        <v>#DIV/0!</v>
      </c>
      <c r="AB15" s="70" t="e">
        <f t="shared" si="6"/>
        <v>#DIV/0!</v>
      </c>
      <c r="AC15" s="40"/>
    </row>
    <row r="16" spans="1:29" ht="42" x14ac:dyDescent="0.2">
      <c r="A16" s="42" t="s">
        <v>93</v>
      </c>
      <c r="B16" s="8" t="s">
        <v>29</v>
      </c>
      <c r="C16" s="16" t="s">
        <v>77</v>
      </c>
      <c r="D16" s="7" t="s">
        <v>68</v>
      </c>
      <c r="E16" s="62">
        <f>F16+G16+H16</f>
        <v>1012448535.3</v>
      </c>
      <c r="F16" s="62">
        <f t="shared" ref="F16:G16" si="17">F17+F18+F19+F20+F21+F22+F23+F24+F25+F26+F27+F28+F29+F30+F31</f>
        <v>186510128.93000001</v>
      </c>
      <c r="G16" s="62">
        <f t="shared" si="17"/>
        <v>793431260.10000002</v>
      </c>
      <c r="H16" s="62">
        <f>H17+H18+H19+H20+H21+H22+H23+H24+H25+H26+H27+H28+H29+H30+H31</f>
        <v>32507146.27</v>
      </c>
      <c r="I16" s="62">
        <f>I17+I18+I19+I20+I21+I22+I23+I24+I25+I26+I27+I28+I29+I30+I31</f>
        <v>0</v>
      </c>
      <c r="J16" s="62">
        <f t="shared" si="1"/>
        <v>5607396203</v>
      </c>
      <c r="K16" s="62">
        <f t="shared" ref="K16:M16" si="18">K17+K18+K19+K20+K21+K22+K23+K24+K25+K26+K27+K28+K30+K29+K31</f>
        <v>834690803</v>
      </c>
      <c r="L16" s="62">
        <f t="shared" si="18"/>
        <v>4429117900</v>
      </c>
      <c r="M16" s="62">
        <f t="shared" si="18"/>
        <v>144416500</v>
      </c>
      <c r="N16" s="62">
        <f>N17+N18+N19+N20+N21+N22+N23+N24+N25+N26+N27+N28+N30+N29+N31</f>
        <v>199171000</v>
      </c>
      <c r="O16" s="62">
        <f t="shared" si="15"/>
        <v>104517056.91</v>
      </c>
      <c r="P16" s="62">
        <f t="shared" ref="P16:Q16" si="19">P17+P18+P19+P20+P21+P22+P23+P24+P25+P26+P27+P28+P29+P30+P31</f>
        <v>33834234.020000003</v>
      </c>
      <c r="Q16" s="62">
        <f t="shared" si="19"/>
        <v>70682822.890000001</v>
      </c>
      <c r="R16" s="62">
        <f>R17+R18+R19+R20+R21+R22+R23+R24+R25+R26+R27+R28+R29+R30+R31</f>
        <v>0</v>
      </c>
      <c r="S16" s="62">
        <f>S17+S18+S19+S20+S21+S22+S23+S24+S25+S26+S27+S28+S29+S30+S31</f>
        <v>0</v>
      </c>
      <c r="T16" s="75">
        <f t="shared" si="9"/>
        <v>10.323197008629224</v>
      </c>
      <c r="U16" s="75">
        <f t="shared" si="11"/>
        <v>18.140695207335622</v>
      </c>
      <c r="V16" s="75">
        <f t="shared" si="12"/>
        <v>8.9084998845509933</v>
      </c>
      <c r="W16" s="75">
        <f t="shared" si="13"/>
        <v>0</v>
      </c>
      <c r="X16" s="75"/>
      <c r="Y16" s="75">
        <f t="shared" si="3"/>
        <v>1.8639142505051201</v>
      </c>
      <c r="Z16" s="75">
        <f t="shared" si="4"/>
        <v>4.0535050701882485</v>
      </c>
      <c r="AA16" s="75">
        <f t="shared" si="5"/>
        <v>1.5958668178600528</v>
      </c>
      <c r="AB16" s="75">
        <f t="shared" si="6"/>
        <v>0</v>
      </c>
      <c r="AC16" s="38"/>
    </row>
    <row r="17" spans="1:29" ht="22.5" x14ac:dyDescent="0.2">
      <c r="A17" s="43"/>
      <c r="B17" s="79" t="s">
        <v>30</v>
      </c>
      <c r="C17" s="80" t="s">
        <v>11</v>
      </c>
      <c r="D17" s="1"/>
      <c r="E17" s="59">
        <f>F17+G17+H17+I17</f>
        <v>180725492.16</v>
      </c>
      <c r="F17" s="59">
        <v>180725492.16</v>
      </c>
      <c r="G17" s="59">
        <v>0</v>
      </c>
      <c r="H17" s="59">
        <v>0</v>
      </c>
      <c r="I17" s="59">
        <v>0</v>
      </c>
      <c r="J17" s="59">
        <f t="shared" si="1"/>
        <v>1017009343</v>
      </c>
      <c r="K17" s="59">
        <v>817838343</v>
      </c>
      <c r="L17" s="59">
        <v>0</v>
      </c>
      <c r="M17" s="59">
        <v>0</v>
      </c>
      <c r="N17" s="59">
        <v>199171000</v>
      </c>
      <c r="O17" s="59">
        <f t="shared" ref="O17:O31" si="20">P17+Q17+R17+S17</f>
        <v>33762934.020000003</v>
      </c>
      <c r="P17" s="59">
        <v>33762934.020000003</v>
      </c>
      <c r="Q17" s="59">
        <v>0</v>
      </c>
      <c r="R17" s="59">
        <v>0</v>
      </c>
      <c r="S17" s="59">
        <v>0</v>
      </c>
      <c r="T17" s="70">
        <f t="shared" si="9"/>
        <v>18.681887992928516</v>
      </c>
      <c r="U17" s="70">
        <f t="shared" si="11"/>
        <v>18.681887992928516</v>
      </c>
      <c r="V17" s="70" t="e">
        <f t="shared" si="12"/>
        <v>#DIV/0!</v>
      </c>
      <c r="W17" s="70" t="e">
        <f t="shared" si="13"/>
        <v>#DIV/0!</v>
      </c>
      <c r="X17" s="70"/>
      <c r="Y17" s="70">
        <f t="shared" si="3"/>
        <v>3.3198253538561642</v>
      </c>
      <c r="Z17" s="70">
        <f t="shared" si="4"/>
        <v>4.1283139032281841</v>
      </c>
      <c r="AA17" s="70" t="e">
        <f t="shared" si="5"/>
        <v>#DIV/0!</v>
      </c>
      <c r="AB17" s="70" t="e">
        <f t="shared" si="6"/>
        <v>#DIV/0!</v>
      </c>
      <c r="AC17" s="40"/>
    </row>
    <row r="18" spans="1:29" ht="45" x14ac:dyDescent="0.2">
      <c r="A18" s="41"/>
      <c r="B18" s="81" t="s">
        <v>42</v>
      </c>
      <c r="C18" s="82" t="s">
        <v>31</v>
      </c>
      <c r="D18" s="1"/>
      <c r="E18" s="59">
        <f t="shared" ref="E18:E31" si="21">F18+G18+H18+I18</f>
        <v>22024000</v>
      </c>
      <c r="F18" s="59">
        <v>0</v>
      </c>
      <c r="G18" s="59">
        <v>0</v>
      </c>
      <c r="H18" s="59">
        <v>22024000</v>
      </c>
      <c r="I18" s="59">
        <v>0</v>
      </c>
      <c r="J18" s="59">
        <f t="shared" si="1"/>
        <v>93744000</v>
      </c>
      <c r="K18" s="59">
        <v>0</v>
      </c>
      <c r="L18" s="59">
        <v>0</v>
      </c>
      <c r="M18" s="59">
        <v>93744000</v>
      </c>
      <c r="N18" s="59">
        <v>0</v>
      </c>
      <c r="O18" s="59">
        <f t="shared" si="20"/>
        <v>0</v>
      </c>
      <c r="P18" s="59">
        <v>0</v>
      </c>
      <c r="Q18" s="59">
        <v>0</v>
      </c>
      <c r="R18" s="59">
        <v>0</v>
      </c>
      <c r="S18" s="59">
        <v>0</v>
      </c>
      <c r="T18" s="70">
        <f t="shared" si="9"/>
        <v>0</v>
      </c>
      <c r="U18" s="70" t="e">
        <f t="shared" si="11"/>
        <v>#DIV/0!</v>
      </c>
      <c r="V18" s="70" t="e">
        <f t="shared" si="12"/>
        <v>#DIV/0!</v>
      </c>
      <c r="W18" s="70">
        <f t="shared" si="13"/>
        <v>0</v>
      </c>
      <c r="X18" s="70"/>
      <c r="Y18" s="70">
        <f t="shared" si="3"/>
        <v>0</v>
      </c>
      <c r="Z18" s="70" t="e">
        <f t="shared" si="4"/>
        <v>#DIV/0!</v>
      </c>
      <c r="AA18" s="70" t="e">
        <f t="shared" si="5"/>
        <v>#DIV/0!</v>
      </c>
      <c r="AB18" s="70">
        <f t="shared" si="6"/>
        <v>0</v>
      </c>
      <c r="AC18" s="40"/>
    </row>
    <row r="19" spans="1:29" ht="49.5" customHeight="1" x14ac:dyDescent="0.2">
      <c r="A19" s="41"/>
      <c r="B19" s="81" t="s">
        <v>43</v>
      </c>
      <c r="C19" s="83" t="s">
        <v>32</v>
      </c>
      <c r="D19" s="1"/>
      <c r="E19" s="59">
        <f t="shared" si="21"/>
        <v>200000</v>
      </c>
      <c r="F19" s="59">
        <v>200000</v>
      </c>
      <c r="G19" s="59">
        <v>0</v>
      </c>
      <c r="H19" s="59">
        <v>0</v>
      </c>
      <c r="I19" s="59">
        <v>0</v>
      </c>
      <c r="J19" s="59">
        <f t="shared" si="1"/>
        <v>1016160</v>
      </c>
      <c r="K19" s="59">
        <v>1016160</v>
      </c>
      <c r="L19" s="59">
        <v>0</v>
      </c>
      <c r="M19" s="59">
        <v>0</v>
      </c>
      <c r="N19" s="59">
        <v>0</v>
      </c>
      <c r="O19" s="59">
        <f t="shared" si="20"/>
        <v>0</v>
      </c>
      <c r="P19" s="59">
        <v>0</v>
      </c>
      <c r="Q19" s="59">
        <v>0</v>
      </c>
      <c r="R19" s="59">
        <v>0</v>
      </c>
      <c r="S19" s="59">
        <v>0</v>
      </c>
      <c r="T19" s="70">
        <f t="shared" si="9"/>
        <v>0</v>
      </c>
      <c r="U19" s="70">
        <f t="shared" si="11"/>
        <v>0</v>
      </c>
      <c r="V19" s="70" t="e">
        <f t="shared" si="12"/>
        <v>#DIV/0!</v>
      </c>
      <c r="W19" s="70" t="e">
        <f t="shared" si="13"/>
        <v>#DIV/0!</v>
      </c>
      <c r="X19" s="70"/>
      <c r="Y19" s="70">
        <f t="shared" si="3"/>
        <v>0</v>
      </c>
      <c r="Z19" s="70">
        <f t="shared" si="4"/>
        <v>0</v>
      </c>
      <c r="AA19" s="70" t="e">
        <f t="shared" si="5"/>
        <v>#DIV/0!</v>
      </c>
      <c r="AB19" s="70" t="e">
        <f t="shared" si="6"/>
        <v>#DIV/0!</v>
      </c>
      <c r="AC19" s="40"/>
    </row>
    <row r="20" spans="1:29" ht="67.5" x14ac:dyDescent="0.2">
      <c r="A20" s="41"/>
      <c r="B20" s="81" t="s">
        <v>34</v>
      </c>
      <c r="C20" s="83" t="s">
        <v>33</v>
      </c>
      <c r="D20" s="1"/>
      <c r="E20" s="59">
        <f t="shared" si="21"/>
        <v>11564000</v>
      </c>
      <c r="F20" s="59">
        <v>0</v>
      </c>
      <c r="G20" s="59">
        <v>11564000</v>
      </c>
      <c r="H20" s="59">
        <v>0</v>
      </c>
      <c r="I20" s="59">
        <v>0</v>
      </c>
      <c r="J20" s="59">
        <f t="shared" si="1"/>
        <v>48000000</v>
      </c>
      <c r="K20" s="59">
        <v>0</v>
      </c>
      <c r="L20" s="59">
        <v>48000000</v>
      </c>
      <c r="M20" s="59">
        <v>0</v>
      </c>
      <c r="N20" s="59">
        <v>0</v>
      </c>
      <c r="O20" s="59">
        <f t="shared" si="20"/>
        <v>0</v>
      </c>
      <c r="P20" s="59">
        <v>0</v>
      </c>
      <c r="Q20" s="59">
        <v>0</v>
      </c>
      <c r="R20" s="59">
        <v>0</v>
      </c>
      <c r="S20" s="59">
        <v>0</v>
      </c>
      <c r="T20" s="70">
        <f t="shared" si="9"/>
        <v>0</v>
      </c>
      <c r="U20" s="70" t="e">
        <f t="shared" si="11"/>
        <v>#DIV/0!</v>
      </c>
      <c r="V20" s="70">
        <f t="shared" si="12"/>
        <v>0</v>
      </c>
      <c r="W20" s="70" t="e">
        <f t="shared" si="13"/>
        <v>#DIV/0!</v>
      </c>
      <c r="X20" s="70"/>
      <c r="Y20" s="70">
        <f t="shared" si="3"/>
        <v>0</v>
      </c>
      <c r="Z20" s="70" t="e">
        <f t="shared" si="4"/>
        <v>#DIV/0!</v>
      </c>
      <c r="AA20" s="70">
        <f t="shared" si="5"/>
        <v>0</v>
      </c>
      <c r="AB20" s="70" t="e">
        <f t="shared" si="6"/>
        <v>#DIV/0!</v>
      </c>
      <c r="AC20" s="40"/>
    </row>
    <row r="21" spans="1:29" ht="67.5" x14ac:dyDescent="0.2">
      <c r="A21" s="41"/>
      <c r="B21" s="81" t="s">
        <v>36</v>
      </c>
      <c r="C21" s="80" t="s">
        <v>35</v>
      </c>
      <c r="D21" s="1"/>
      <c r="E21" s="59">
        <f t="shared" si="21"/>
        <v>120000</v>
      </c>
      <c r="F21" s="59">
        <v>0</v>
      </c>
      <c r="G21" s="59">
        <v>120000</v>
      </c>
      <c r="H21" s="59">
        <v>0</v>
      </c>
      <c r="I21" s="59">
        <v>0</v>
      </c>
      <c r="J21" s="59">
        <f t="shared" si="1"/>
        <v>572700</v>
      </c>
      <c r="K21" s="59">
        <v>0</v>
      </c>
      <c r="L21" s="59">
        <v>572700</v>
      </c>
      <c r="M21" s="59">
        <v>0</v>
      </c>
      <c r="N21" s="59">
        <v>0</v>
      </c>
      <c r="O21" s="59">
        <f t="shared" si="20"/>
        <v>0</v>
      </c>
      <c r="P21" s="59">
        <v>0</v>
      </c>
      <c r="Q21" s="59">
        <v>0</v>
      </c>
      <c r="R21" s="59">
        <v>0</v>
      </c>
      <c r="S21" s="59">
        <v>0</v>
      </c>
      <c r="T21" s="70">
        <f t="shared" si="9"/>
        <v>0</v>
      </c>
      <c r="U21" s="70" t="e">
        <f t="shared" si="11"/>
        <v>#DIV/0!</v>
      </c>
      <c r="V21" s="70">
        <f t="shared" si="12"/>
        <v>0</v>
      </c>
      <c r="W21" s="70" t="e">
        <f t="shared" si="13"/>
        <v>#DIV/0!</v>
      </c>
      <c r="X21" s="70"/>
      <c r="Y21" s="70">
        <f t="shared" si="3"/>
        <v>0</v>
      </c>
      <c r="Z21" s="70" t="e">
        <f t="shared" si="4"/>
        <v>#DIV/0!</v>
      </c>
      <c r="AA21" s="70">
        <f t="shared" si="5"/>
        <v>0</v>
      </c>
      <c r="AB21" s="70" t="e">
        <f t="shared" si="6"/>
        <v>#DIV/0!</v>
      </c>
      <c r="AC21" s="40"/>
    </row>
    <row r="22" spans="1:29" ht="78.75" x14ac:dyDescent="0.2">
      <c r="A22" s="41"/>
      <c r="B22" s="79" t="s">
        <v>38</v>
      </c>
      <c r="C22" s="80" t="s">
        <v>37</v>
      </c>
      <c r="D22" s="1"/>
      <c r="E22" s="59">
        <f t="shared" si="21"/>
        <v>70700295</v>
      </c>
      <c r="F22" s="59">
        <v>0</v>
      </c>
      <c r="G22" s="59">
        <v>70700295</v>
      </c>
      <c r="H22" s="59">
        <v>0</v>
      </c>
      <c r="I22" s="63">
        <v>0</v>
      </c>
      <c r="J22" s="59">
        <f t="shared" si="1"/>
        <v>261254700</v>
      </c>
      <c r="K22" s="59">
        <v>0</v>
      </c>
      <c r="L22" s="59">
        <v>261254700</v>
      </c>
      <c r="M22" s="59">
        <v>0</v>
      </c>
      <c r="N22" s="59">
        <v>0</v>
      </c>
      <c r="O22" s="59">
        <f t="shared" si="20"/>
        <v>4649635</v>
      </c>
      <c r="P22" s="59">
        <v>0</v>
      </c>
      <c r="Q22" s="59">
        <v>4649635</v>
      </c>
      <c r="R22" s="63">
        <v>0</v>
      </c>
      <c r="S22" s="63">
        <v>0</v>
      </c>
      <c r="T22" s="70">
        <f t="shared" si="9"/>
        <v>6.5765425731250478</v>
      </c>
      <c r="U22" s="70" t="e">
        <f t="shared" si="11"/>
        <v>#DIV/0!</v>
      </c>
      <c r="V22" s="70">
        <f t="shared" si="12"/>
        <v>6.5765425731250478</v>
      </c>
      <c r="W22" s="70" t="e">
        <f t="shared" si="13"/>
        <v>#DIV/0!</v>
      </c>
      <c r="X22" s="70"/>
      <c r="Y22" s="70">
        <f t="shared" si="3"/>
        <v>1.7797325751460165</v>
      </c>
      <c r="Z22" s="70" t="e">
        <f t="shared" si="4"/>
        <v>#DIV/0!</v>
      </c>
      <c r="AA22" s="70">
        <f t="shared" si="5"/>
        <v>1.7797325751460165</v>
      </c>
      <c r="AB22" s="70" t="e">
        <f t="shared" si="6"/>
        <v>#DIV/0!</v>
      </c>
      <c r="AC22" s="40"/>
    </row>
    <row r="23" spans="1:29" ht="56.25" x14ac:dyDescent="0.2">
      <c r="A23" s="41"/>
      <c r="B23" s="79" t="s">
        <v>40</v>
      </c>
      <c r="C23" s="80" t="s">
        <v>39</v>
      </c>
      <c r="D23" s="1"/>
      <c r="E23" s="59">
        <f t="shared" si="21"/>
        <v>13013105</v>
      </c>
      <c r="F23" s="59">
        <v>0</v>
      </c>
      <c r="G23" s="59">
        <v>13013105</v>
      </c>
      <c r="H23" s="59">
        <v>0</v>
      </c>
      <c r="I23" s="63">
        <v>0</v>
      </c>
      <c r="J23" s="59">
        <f t="shared" si="1"/>
        <v>72091000</v>
      </c>
      <c r="K23" s="59">
        <v>0</v>
      </c>
      <c r="L23" s="59">
        <v>72091000</v>
      </c>
      <c r="M23" s="59">
        <v>0</v>
      </c>
      <c r="N23" s="59">
        <v>0</v>
      </c>
      <c r="O23" s="59">
        <f t="shared" si="20"/>
        <v>6516394.0499999998</v>
      </c>
      <c r="P23" s="59">
        <v>0</v>
      </c>
      <c r="Q23" s="59">
        <v>6516394.0499999998</v>
      </c>
      <c r="R23" s="59">
        <v>0</v>
      </c>
      <c r="S23" s="59">
        <v>0</v>
      </c>
      <c r="T23" s="70">
        <f t="shared" si="9"/>
        <v>50.075627991935825</v>
      </c>
      <c r="U23" s="70" t="e">
        <f t="shared" si="11"/>
        <v>#DIV/0!</v>
      </c>
      <c r="V23" s="70">
        <f t="shared" si="12"/>
        <v>50.075627991935825</v>
      </c>
      <c r="W23" s="70" t="e">
        <f t="shared" si="13"/>
        <v>#DIV/0!</v>
      </c>
      <c r="X23" s="70"/>
      <c r="Y23" s="70">
        <f t="shared" si="3"/>
        <v>9.0391228447379</v>
      </c>
      <c r="Z23" s="70" t="e">
        <f t="shared" si="4"/>
        <v>#DIV/0!</v>
      </c>
      <c r="AA23" s="70">
        <f t="shared" si="5"/>
        <v>9.0391228447379</v>
      </c>
      <c r="AB23" s="70" t="e">
        <f t="shared" si="6"/>
        <v>#DIV/0!</v>
      </c>
      <c r="AC23" s="40"/>
    </row>
    <row r="24" spans="1:29" ht="45" x14ac:dyDescent="0.2">
      <c r="A24" s="41"/>
      <c r="B24" s="79" t="s">
        <v>41</v>
      </c>
      <c r="C24" s="80" t="s">
        <v>7</v>
      </c>
      <c r="D24" s="1"/>
      <c r="E24" s="59">
        <f t="shared" si="21"/>
        <v>188096500</v>
      </c>
      <c r="F24" s="59">
        <v>0</v>
      </c>
      <c r="G24" s="59">
        <v>188096500</v>
      </c>
      <c r="H24" s="59">
        <v>0</v>
      </c>
      <c r="I24" s="63">
        <v>0</v>
      </c>
      <c r="J24" s="59">
        <f t="shared" si="1"/>
        <v>1221785500</v>
      </c>
      <c r="K24" s="59">
        <v>0</v>
      </c>
      <c r="L24" s="59">
        <v>1221785500</v>
      </c>
      <c r="M24" s="59">
        <v>0</v>
      </c>
      <c r="N24" s="59">
        <v>0</v>
      </c>
      <c r="O24" s="59">
        <f t="shared" si="20"/>
        <v>16715526.960000001</v>
      </c>
      <c r="P24" s="59">
        <v>0</v>
      </c>
      <c r="Q24" s="59">
        <v>16715526.960000001</v>
      </c>
      <c r="R24" s="59">
        <v>0</v>
      </c>
      <c r="S24" s="59">
        <v>0</v>
      </c>
      <c r="T24" s="70">
        <f t="shared" si="9"/>
        <v>8.8866762326784396</v>
      </c>
      <c r="U24" s="70" t="e">
        <f t="shared" si="11"/>
        <v>#DIV/0!</v>
      </c>
      <c r="V24" s="70">
        <f t="shared" si="12"/>
        <v>8.8866762326784396</v>
      </c>
      <c r="W24" s="70" t="e">
        <f t="shared" si="13"/>
        <v>#DIV/0!</v>
      </c>
      <c r="X24" s="70"/>
      <c r="Y24" s="70">
        <f t="shared" si="3"/>
        <v>1.3681228791796922</v>
      </c>
      <c r="Z24" s="70" t="e">
        <f t="shared" si="4"/>
        <v>#DIV/0!</v>
      </c>
      <c r="AA24" s="70">
        <f t="shared" si="5"/>
        <v>1.3681228791796922</v>
      </c>
      <c r="AB24" s="70" t="e">
        <f t="shared" si="6"/>
        <v>#DIV/0!</v>
      </c>
      <c r="AC24" s="40"/>
    </row>
    <row r="25" spans="1:29" ht="45" x14ac:dyDescent="0.2">
      <c r="A25" s="41"/>
      <c r="B25" s="79" t="s">
        <v>44</v>
      </c>
      <c r="C25" s="80" t="s">
        <v>9</v>
      </c>
      <c r="D25" s="1"/>
      <c r="E25" s="59">
        <f t="shared" si="21"/>
        <v>72220675</v>
      </c>
      <c r="F25" s="59">
        <v>0</v>
      </c>
      <c r="G25" s="59">
        <v>72220675</v>
      </c>
      <c r="H25" s="59">
        <v>0</v>
      </c>
      <c r="I25" s="63">
        <v>0</v>
      </c>
      <c r="J25" s="59">
        <f t="shared" si="1"/>
        <v>239906400</v>
      </c>
      <c r="K25" s="59">
        <v>0</v>
      </c>
      <c r="L25" s="59">
        <v>239906400</v>
      </c>
      <c r="M25" s="59">
        <v>0</v>
      </c>
      <c r="N25" s="59">
        <v>0</v>
      </c>
      <c r="O25" s="59">
        <f t="shared" si="20"/>
        <v>0</v>
      </c>
      <c r="P25" s="59">
        <v>0</v>
      </c>
      <c r="Q25" s="59">
        <v>0</v>
      </c>
      <c r="R25" s="59">
        <v>0</v>
      </c>
      <c r="S25" s="59">
        <v>0</v>
      </c>
      <c r="T25" s="70">
        <f t="shared" si="9"/>
        <v>0</v>
      </c>
      <c r="U25" s="70" t="e">
        <f t="shared" si="11"/>
        <v>#DIV/0!</v>
      </c>
      <c r="V25" s="70">
        <f t="shared" si="12"/>
        <v>0</v>
      </c>
      <c r="W25" s="70" t="e">
        <f t="shared" si="13"/>
        <v>#DIV/0!</v>
      </c>
      <c r="X25" s="70"/>
      <c r="Y25" s="70">
        <f t="shared" si="3"/>
        <v>0</v>
      </c>
      <c r="Z25" s="70" t="e">
        <f t="shared" si="4"/>
        <v>#DIV/0!</v>
      </c>
      <c r="AA25" s="70">
        <f t="shared" si="5"/>
        <v>0</v>
      </c>
      <c r="AB25" s="70" t="e">
        <f t="shared" si="6"/>
        <v>#DIV/0!</v>
      </c>
      <c r="AC25" s="40"/>
    </row>
    <row r="26" spans="1:29" ht="56.25" x14ac:dyDescent="0.2">
      <c r="A26" s="41"/>
      <c r="B26" s="79" t="s">
        <v>45</v>
      </c>
      <c r="C26" s="80" t="s">
        <v>8</v>
      </c>
      <c r="D26" s="1"/>
      <c r="E26" s="59">
        <f t="shared" si="21"/>
        <v>417850820</v>
      </c>
      <c r="F26" s="59">
        <v>0</v>
      </c>
      <c r="G26" s="59">
        <v>417850820</v>
      </c>
      <c r="H26" s="59">
        <v>0</v>
      </c>
      <c r="I26" s="63">
        <v>0</v>
      </c>
      <c r="J26" s="59">
        <f t="shared" si="1"/>
        <v>2481700800</v>
      </c>
      <c r="K26" s="59">
        <v>0</v>
      </c>
      <c r="L26" s="59">
        <v>2481700800</v>
      </c>
      <c r="M26" s="59">
        <v>0</v>
      </c>
      <c r="N26" s="59">
        <v>0</v>
      </c>
      <c r="O26" s="59">
        <f t="shared" si="20"/>
        <v>42801266.880000003</v>
      </c>
      <c r="P26" s="59">
        <v>0</v>
      </c>
      <c r="Q26" s="59">
        <v>42801266.880000003</v>
      </c>
      <c r="R26" s="59">
        <v>0</v>
      </c>
      <c r="S26" s="59">
        <v>0</v>
      </c>
      <c r="T26" s="70">
        <f t="shared" si="9"/>
        <v>10.243193223840031</v>
      </c>
      <c r="U26" s="70" t="e">
        <f t="shared" si="11"/>
        <v>#DIV/0!</v>
      </c>
      <c r="V26" s="70">
        <f t="shared" si="12"/>
        <v>10.243193223840031</v>
      </c>
      <c r="W26" s="70" t="e">
        <f t="shared" si="13"/>
        <v>#DIV/0!</v>
      </c>
      <c r="X26" s="70"/>
      <c r="Y26" s="70">
        <f t="shared" si="3"/>
        <v>1.7246747424185866</v>
      </c>
      <c r="Z26" s="70" t="e">
        <f t="shared" si="4"/>
        <v>#DIV/0!</v>
      </c>
      <c r="AA26" s="70">
        <f t="shared" si="5"/>
        <v>1.7246747424185866</v>
      </c>
      <c r="AB26" s="70" t="e">
        <f t="shared" si="6"/>
        <v>#DIV/0!</v>
      </c>
      <c r="AC26" s="40"/>
    </row>
    <row r="27" spans="1:29" ht="45" x14ac:dyDescent="0.2">
      <c r="A27" s="41"/>
      <c r="B27" s="79" t="s">
        <v>46</v>
      </c>
      <c r="C27" s="80" t="s">
        <v>10</v>
      </c>
      <c r="D27" s="1"/>
      <c r="E27" s="59">
        <f t="shared" si="21"/>
        <v>4057500</v>
      </c>
      <c r="F27" s="59">
        <v>0</v>
      </c>
      <c r="G27" s="59">
        <v>4057500</v>
      </c>
      <c r="H27" s="59">
        <v>0</v>
      </c>
      <c r="I27" s="63">
        <v>0</v>
      </c>
      <c r="J27" s="59">
        <f t="shared" si="1"/>
        <v>27248200</v>
      </c>
      <c r="K27" s="59">
        <v>0</v>
      </c>
      <c r="L27" s="59">
        <v>27248200</v>
      </c>
      <c r="M27" s="59">
        <v>0</v>
      </c>
      <c r="N27" s="59">
        <v>0</v>
      </c>
      <c r="O27" s="59">
        <f t="shared" si="20"/>
        <v>0</v>
      </c>
      <c r="P27" s="59">
        <v>0</v>
      </c>
      <c r="Q27" s="59">
        <v>0</v>
      </c>
      <c r="R27" s="59">
        <v>0</v>
      </c>
      <c r="S27" s="59">
        <v>0</v>
      </c>
      <c r="T27" s="70">
        <f t="shared" si="9"/>
        <v>0</v>
      </c>
      <c r="U27" s="70" t="e">
        <f t="shared" si="11"/>
        <v>#DIV/0!</v>
      </c>
      <c r="V27" s="70">
        <f t="shared" si="12"/>
        <v>0</v>
      </c>
      <c r="W27" s="70" t="e">
        <f t="shared" si="13"/>
        <v>#DIV/0!</v>
      </c>
      <c r="X27" s="70"/>
      <c r="Y27" s="70">
        <f t="shared" si="3"/>
        <v>0</v>
      </c>
      <c r="Z27" s="70" t="e">
        <f t="shared" si="4"/>
        <v>#DIV/0!</v>
      </c>
      <c r="AA27" s="70">
        <f t="shared" si="5"/>
        <v>0</v>
      </c>
      <c r="AB27" s="70" t="e">
        <f t="shared" si="6"/>
        <v>#DIV/0!</v>
      </c>
      <c r="AC27" s="40"/>
    </row>
    <row r="28" spans="1:29" ht="22.5" x14ac:dyDescent="0.2">
      <c r="A28" s="41"/>
      <c r="B28" s="79" t="s">
        <v>47</v>
      </c>
      <c r="C28" s="80" t="s">
        <v>13</v>
      </c>
      <c r="D28" s="1"/>
      <c r="E28" s="59">
        <f t="shared" si="21"/>
        <v>0</v>
      </c>
      <c r="F28" s="59">
        <v>0</v>
      </c>
      <c r="G28" s="59">
        <v>0</v>
      </c>
      <c r="H28" s="59">
        <v>0</v>
      </c>
      <c r="I28" s="63">
        <v>0</v>
      </c>
      <c r="J28" s="59">
        <f t="shared" si="1"/>
        <v>300000</v>
      </c>
      <c r="K28" s="59">
        <v>0</v>
      </c>
      <c r="L28" s="59">
        <v>300000</v>
      </c>
      <c r="M28" s="59">
        <v>0</v>
      </c>
      <c r="N28" s="59">
        <v>0</v>
      </c>
      <c r="O28" s="59">
        <f t="shared" si="20"/>
        <v>0</v>
      </c>
      <c r="P28" s="59">
        <v>0</v>
      </c>
      <c r="Q28" s="59">
        <v>0</v>
      </c>
      <c r="R28" s="59">
        <v>0</v>
      </c>
      <c r="S28" s="59">
        <v>0</v>
      </c>
      <c r="T28" s="70" t="e">
        <f t="shared" si="9"/>
        <v>#DIV/0!</v>
      </c>
      <c r="U28" s="70" t="e">
        <f t="shared" si="11"/>
        <v>#DIV/0!</v>
      </c>
      <c r="V28" s="70" t="e">
        <f t="shared" si="12"/>
        <v>#DIV/0!</v>
      </c>
      <c r="W28" s="70" t="e">
        <f t="shared" si="13"/>
        <v>#DIV/0!</v>
      </c>
      <c r="X28" s="70"/>
      <c r="Y28" s="70">
        <f t="shared" si="3"/>
        <v>0</v>
      </c>
      <c r="Z28" s="70" t="e">
        <f t="shared" si="4"/>
        <v>#DIV/0!</v>
      </c>
      <c r="AA28" s="70">
        <f t="shared" si="5"/>
        <v>0</v>
      </c>
      <c r="AB28" s="70" t="e">
        <f t="shared" si="6"/>
        <v>#DIV/0!</v>
      </c>
      <c r="AC28" s="40"/>
    </row>
    <row r="29" spans="1:29" ht="12" customHeight="1" x14ac:dyDescent="0.2">
      <c r="A29" s="41"/>
      <c r="B29" s="79" t="s">
        <v>48</v>
      </c>
      <c r="C29" s="80" t="s">
        <v>16</v>
      </c>
      <c r="D29" s="1"/>
      <c r="E29" s="59">
        <f t="shared" si="21"/>
        <v>510600</v>
      </c>
      <c r="F29" s="59">
        <v>510600</v>
      </c>
      <c r="G29" s="59">
        <v>0</v>
      </c>
      <c r="H29" s="59">
        <v>0</v>
      </c>
      <c r="I29" s="63">
        <v>0</v>
      </c>
      <c r="J29" s="59">
        <f t="shared" si="1"/>
        <v>3045900</v>
      </c>
      <c r="K29" s="59">
        <v>3045900</v>
      </c>
      <c r="L29" s="59">
        <v>0</v>
      </c>
      <c r="M29" s="59">
        <v>0</v>
      </c>
      <c r="N29" s="59">
        <v>0</v>
      </c>
      <c r="O29" s="59">
        <f t="shared" si="20"/>
        <v>71300</v>
      </c>
      <c r="P29" s="59">
        <v>71300</v>
      </c>
      <c r="Q29" s="59">
        <v>0</v>
      </c>
      <c r="R29" s="59">
        <v>0</v>
      </c>
      <c r="S29" s="59">
        <v>0</v>
      </c>
      <c r="T29" s="70">
        <f t="shared" si="9"/>
        <v>13.963963963963963</v>
      </c>
      <c r="U29" s="70">
        <f t="shared" si="11"/>
        <v>13.963963963963963</v>
      </c>
      <c r="V29" s="70" t="e">
        <f t="shared" si="12"/>
        <v>#DIV/0!</v>
      </c>
      <c r="W29" s="70" t="e">
        <f t="shared" si="13"/>
        <v>#DIV/0!</v>
      </c>
      <c r="X29" s="70"/>
      <c r="Y29" s="70">
        <f t="shared" si="3"/>
        <v>2.3408516366262844</v>
      </c>
      <c r="Z29" s="70">
        <f t="shared" si="4"/>
        <v>2.3408516366262844</v>
      </c>
      <c r="AA29" s="70" t="e">
        <f t="shared" si="5"/>
        <v>#DIV/0!</v>
      </c>
      <c r="AB29" s="70" t="e">
        <f t="shared" si="6"/>
        <v>#DIV/0!</v>
      </c>
      <c r="AC29" s="40"/>
    </row>
    <row r="30" spans="1:29" ht="56.25" x14ac:dyDescent="0.2">
      <c r="A30" s="41"/>
      <c r="B30" s="79" t="s">
        <v>49</v>
      </c>
      <c r="C30" s="80" t="s">
        <v>15</v>
      </c>
      <c r="D30" s="1"/>
      <c r="E30" s="59">
        <f t="shared" si="21"/>
        <v>31365548.139999997</v>
      </c>
      <c r="F30" s="59">
        <v>5074036.7699999996</v>
      </c>
      <c r="G30" s="59">
        <v>15808365.1</v>
      </c>
      <c r="H30" s="59">
        <v>10483146.27</v>
      </c>
      <c r="I30" s="63">
        <v>0</v>
      </c>
      <c r="J30" s="59">
        <f t="shared" si="1"/>
        <v>139471500</v>
      </c>
      <c r="K30" s="59">
        <v>12790400</v>
      </c>
      <c r="L30" s="59">
        <v>76008600</v>
      </c>
      <c r="M30" s="59">
        <v>50672500</v>
      </c>
      <c r="N30" s="59">
        <v>0</v>
      </c>
      <c r="O30" s="59">
        <f t="shared" si="20"/>
        <v>0</v>
      </c>
      <c r="P30" s="59">
        <v>0</v>
      </c>
      <c r="Q30" s="59">
        <v>0</v>
      </c>
      <c r="R30" s="59">
        <v>0</v>
      </c>
      <c r="S30" s="59">
        <v>0</v>
      </c>
      <c r="T30" s="70">
        <f t="shared" si="9"/>
        <v>0</v>
      </c>
      <c r="U30" s="70">
        <f t="shared" si="11"/>
        <v>0</v>
      </c>
      <c r="V30" s="70">
        <f t="shared" si="12"/>
        <v>0</v>
      </c>
      <c r="W30" s="70">
        <f t="shared" si="13"/>
        <v>0</v>
      </c>
      <c r="X30" s="70"/>
      <c r="Y30" s="70">
        <f t="shared" si="3"/>
        <v>0</v>
      </c>
      <c r="Z30" s="70">
        <f t="shared" si="4"/>
        <v>0</v>
      </c>
      <c r="AA30" s="70">
        <f t="shared" si="5"/>
        <v>0</v>
      </c>
      <c r="AB30" s="70">
        <f t="shared" si="6"/>
        <v>0</v>
      </c>
      <c r="AC30" s="40"/>
    </row>
    <row r="31" spans="1:29" ht="22.5" x14ac:dyDescent="0.2">
      <c r="A31" s="41"/>
      <c r="B31" s="79" t="s">
        <v>50</v>
      </c>
      <c r="C31" s="80" t="s">
        <v>14</v>
      </c>
      <c r="D31" s="1"/>
      <c r="E31" s="59">
        <f t="shared" si="21"/>
        <v>0</v>
      </c>
      <c r="F31" s="59">
        <v>0</v>
      </c>
      <c r="G31" s="59">
        <v>0</v>
      </c>
      <c r="H31" s="59">
        <v>0</v>
      </c>
      <c r="I31" s="63">
        <v>0</v>
      </c>
      <c r="J31" s="59">
        <f t="shared" si="1"/>
        <v>250000</v>
      </c>
      <c r="K31" s="59">
        <v>0</v>
      </c>
      <c r="L31" s="59">
        <v>250000</v>
      </c>
      <c r="M31" s="59">
        <v>0</v>
      </c>
      <c r="N31" s="59">
        <v>0</v>
      </c>
      <c r="O31" s="59">
        <f t="shared" si="20"/>
        <v>0</v>
      </c>
      <c r="P31" s="59">
        <v>0</v>
      </c>
      <c r="Q31" s="59">
        <v>0</v>
      </c>
      <c r="R31" s="59">
        <v>0</v>
      </c>
      <c r="S31" s="59">
        <v>0</v>
      </c>
      <c r="T31" s="70" t="e">
        <f t="shared" si="9"/>
        <v>#DIV/0!</v>
      </c>
      <c r="U31" s="70" t="e">
        <f t="shared" si="11"/>
        <v>#DIV/0!</v>
      </c>
      <c r="V31" s="70" t="e">
        <f t="shared" si="12"/>
        <v>#DIV/0!</v>
      </c>
      <c r="W31" s="70" t="e">
        <f t="shared" si="13"/>
        <v>#DIV/0!</v>
      </c>
      <c r="X31" s="70"/>
      <c r="Y31" s="70">
        <f t="shared" si="3"/>
        <v>0</v>
      </c>
      <c r="Z31" s="70" t="e">
        <f t="shared" si="4"/>
        <v>#DIV/0!</v>
      </c>
      <c r="AA31" s="70">
        <f t="shared" si="5"/>
        <v>0</v>
      </c>
      <c r="AB31" s="70" t="e">
        <f t="shared" si="6"/>
        <v>#DIV/0!</v>
      </c>
      <c r="AC31" s="40"/>
    </row>
    <row r="32" spans="1:29" ht="31.5" x14ac:dyDescent="0.2">
      <c r="A32" s="37" t="s">
        <v>98</v>
      </c>
      <c r="B32" s="9" t="s">
        <v>51</v>
      </c>
      <c r="C32" s="10" t="s">
        <v>76</v>
      </c>
      <c r="D32" s="7" t="s">
        <v>68</v>
      </c>
      <c r="E32" s="62">
        <f t="shared" ref="E32:E40" si="22">F32+G32+H32+I32</f>
        <v>10037439.25</v>
      </c>
      <c r="F32" s="62">
        <f t="shared" ref="F32:H32" si="23">F33</f>
        <v>10037439.25</v>
      </c>
      <c r="G32" s="62">
        <f t="shared" si="23"/>
        <v>0</v>
      </c>
      <c r="H32" s="62">
        <f t="shared" si="23"/>
        <v>0</v>
      </c>
      <c r="I32" s="62">
        <f>I33</f>
        <v>0</v>
      </c>
      <c r="J32" s="62">
        <f t="shared" si="1"/>
        <v>42234000</v>
      </c>
      <c r="K32" s="62">
        <f t="shared" ref="K32:M32" si="24">K33</f>
        <v>42234000</v>
      </c>
      <c r="L32" s="62">
        <f t="shared" si="24"/>
        <v>0</v>
      </c>
      <c r="M32" s="62">
        <f t="shared" si="24"/>
        <v>0</v>
      </c>
      <c r="N32" s="62">
        <f>N33</f>
        <v>0</v>
      </c>
      <c r="O32" s="62">
        <f t="shared" ref="O32:O40" si="25">P32+Q32+R32+S32</f>
        <v>233077.74</v>
      </c>
      <c r="P32" s="62">
        <f t="shared" ref="P32:Q32" si="26">P33</f>
        <v>233077.74</v>
      </c>
      <c r="Q32" s="62">
        <f t="shared" si="26"/>
        <v>0</v>
      </c>
      <c r="R32" s="62">
        <f>R33</f>
        <v>0</v>
      </c>
      <c r="S32" s="62">
        <f>S33</f>
        <v>0</v>
      </c>
      <c r="T32" s="75">
        <f t="shared" si="9"/>
        <v>2.3220836928103945</v>
      </c>
      <c r="U32" s="75">
        <f t="shared" si="11"/>
        <v>2.3220836928103945</v>
      </c>
      <c r="V32" s="75" t="e">
        <f t="shared" si="12"/>
        <v>#DIV/0!</v>
      </c>
      <c r="W32" s="75" t="e">
        <f t="shared" si="13"/>
        <v>#DIV/0!</v>
      </c>
      <c r="X32" s="75"/>
      <c r="Y32" s="75">
        <f t="shared" si="3"/>
        <v>0.55187228299474356</v>
      </c>
      <c r="Z32" s="75">
        <f t="shared" si="4"/>
        <v>0.55187228299474356</v>
      </c>
      <c r="AA32" s="75" t="e">
        <f t="shared" si="5"/>
        <v>#DIV/0!</v>
      </c>
      <c r="AB32" s="75" t="e">
        <f t="shared" si="6"/>
        <v>#DIV/0!</v>
      </c>
      <c r="AC32" s="38"/>
    </row>
    <row r="33" spans="1:29" ht="17.25" customHeight="1" x14ac:dyDescent="0.2">
      <c r="A33" s="44"/>
      <c r="B33" s="81" t="s">
        <v>52</v>
      </c>
      <c r="C33" s="84" t="s">
        <v>12</v>
      </c>
      <c r="D33" s="1"/>
      <c r="E33" s="59">
        <f t="shared" si="22"/>
        <v>10037439.25</v>
      </c>
      <c r="F33" s="59">
        <v>10037439.25</v>
      </c>
      <c r="G33" s="59">
        <v>0</v>
      </c>
      <c r="H33" s="59">
        <v>0</v>
      </c>
      <c r="I33" s="63">
        <v>0</v>
      </c>
      <c r="J33" s="59">
        <f t="shared" si="1"/>
        <v>42234000</v>
      </c>
      <c r="K33" s="59">
        <v>42234000</v>
      </c>
      <c r="L33" s="59">
        <v>0</v>
      </c>
      <c r="M33" s="59">
        <v>0</v>
      </c>
      <c r="N33" s="63">
        <v>0</v>
      </c>
      <c r="O33" s="59">
        <f t="shared" si="25"/>
        <v>233077.74</v>
      </c>
      <c r="P33" s="59">
        <v>233077.74</v>
      </c>
      <c r="Q33" s="59">
        <v>0</v>
      </c>
      <c r="R33" s="59">
        <v>0</v>
      </c>
      <c r="S33" s="63">
        <v>0</v>
      </c>
      <c r="T33" s="70">
        <f t="shared" si="9"/>
        <v>2.3220836928103945</v>
      </c>
      <c r="U33" s="70">
        <f t="shared" si="11"/>
        <v>2.3220836928103945</v>
      </c>
      <c r="V33" s="70" t="e">
        <f t="shared" si="12"/>
        <v>#DIV/0!</v>
      </c>
      <c r="W33" s="70" t="e">
        <f t="shared" si="13"/>
        <v>#DIV/0!</v>
      </c>
      <c r="X33" s="70"/>
      <c r="Y33" s="70">
        <f t="shared" si="3"/>
        <v>0.55187228299474356</v>
      </c>
      <c r="Z33" s="70">
        <f t="shared" si="4"/>
        <v>0.55187228299474356</v>
      </c>
      <c r="AA33" s="70" t="e">
        <f t="shared" si="5"/>
        <v>#DIV/0!</v>
      </c>
      <c r="AB33" s="70" t="e">
        <f t="shared" si="6"/>
        <v>#DIV/0!</v>
      </c>
      <c r="AC33" s="40"/>
    </row>
    <row r="34" spans="1:29" ht="63" x14ac:dyDescent="0.2">
      <c r="A34" s="42" t="s">
        <v>99</v>
      </c>
      <c r="B34" s="11" t="s">
        <v>54</v>
      </c>
      <c r="C34" s="10" t="s">
        <v>75</v>
      </c>
      <c r="D34" s="7" t="s">
        <v>68</v>
      </c>
      <c r="E34" s="62">
        <f t="shared" si="22"/>
        <v>0</v>
      </c>
      <c r="F34" s="62">
        <f t="shared" ref="F34:H34" si="27">F35</f>
        <v>0</v>
      </c>
      <c r="G34" s="62">
        <f t="shared" si="27"/>
        <v>0</v>
      </c>
      <c r="H34" s="62">
        <f t="shared" si="27"/>
        <v>0</v>
      </c>
      <c r="I34" s="62">
        <f>I35</f>
        <v>0</v>
      </c>
      <c r="J34" s="62">
        <f t="shared" si="1"/>
        <v>88000</v>
      </c>
      <c r="K34" s="62">
        <f t="shared" ref="K34:M34" si="28">K35</f>
        <v>88000</v>
      </c>
      <c r="L34" s="62">
        <f t="shared" si="28"/>
        <v>0</v>
      </c>
      <c r="M34" s="62">
        <f t="shared" si="28"/>
        <v>0</v>
      </c>
      <c r="N34" s="62">
        <f>N35</f>
        <v>0</v>
      </c>
      <c r="O34" s="62">
        <f t="shared" si="25"/>
        <v>0</v>
      </c>
      <c r="P34" s="62">
        <f t="shared" ref="P34:Q34" si="29">P35</f>
        <v>0</v>
      </c>
      <c r="Q34" s="62">
        <f t="shared" si="29"/>
        <v>0</v>
      </c>
      <c r="R34" s="62">
        <f>R35</f>
        <v>0</v>
      </c>
      <c r="S34" s="62">
        <f>S35</f>
        <v>0</v>
      </c>
      <c r="T34" s="75" t="e">
        <f t="shared" si="9"/>
        <v>#DIV/0!</v>
      </c>
      <c r="U34" s="75" t="e">
        <f t="shared" si="11"/>
        <v>#DIV/0!</v>
      </c>
      <c r="V34" s="75" t="e">
        <f t="shared" si="12"/>
        <v>#DIV/0!</v>
      </c>
      <c r="W34" s="75" t="e">
        <f t="shared" si="13"/>
        <v>#DIV/0!</v>
      </c>
      <c r="X34" s="75"/>
      <c r="Y34" s="75">
        <f t="shared" si="3"/>
        <v>0</v>
      </c>
      <c r="Z34" s="75">
        <f t="shared" si="4"/>
        <v>0</v>
      </c>
      <c r="AA34" s="75" t="e">
        <f t="shared" si="5"/>
        <v>#DIV/0!</v>
      </c>
      <c r="AB34" s="75" t="e">
        <f t="shared" si="6"/>
        <v>#DIV/0!</v>
      </c>
      <c r="AC34" s="38"/>
    </row>
    <row r="35" spans="1:29" ht="17.25" customHeight="1" x14ac:dyDescent="0.2">
      <c r="A35" s="43"/>
      <c r="B35" s="81" t="s">
        <v>53</v>
      </c>
      <c r="C35" s="85" t="s">
        <v>16</v>
      </c>
      <c r="D35" s="1"/>
      <c r="E35" s="59">
        <f t="shared" si="22"/>
        <v>0</v>
      </c>
      <c r="F35" s="59">
        <v>0</v>
      </c>
      <c r="G35" s="59">
        <v>0</v>
      </c>
      <c r="H35" s="59">
        <v>0</v>
      </c>
      <c r="I35" s="59">
        <v>0</v>
      </c>
      <c r="J35" s="59">
        <f t="shared" si="1"/>
        <v>88000</v>
      </c>
      <c r="K35" s="59">
        <v>88000</v>
      </c>
      <c r="L35" s="59">
        <v>0</v>
      </c>
      <c r="M35" s="59">
        <v>0</v>
      </c>
      <c r="N35" s="59">
        <v>0</v>
      </c>
      <c r="O35" s="59">
        <f t="shared" si="25"/>
        <v>0</v>
      </c>
      <c r="P35" s="59">
        <v>0</v>
      </c>
      <c r="Q35" s="59">
        <v>0</v>
      </c>
      <c r="R35" s="59">
        <v>0</v>
      </c>
      <c r="S35" s="59">
        <v>0</v>
      </c>
      <c r="T35" s="70" t="e">
        <f t="shared" si="9"/>
        <v>#DIV/0!</v>
      </c>
      <c r="U35" s="70" t="e">
        <f t="shared" si="11"/>
        <v>#DIV/0!</v>
      </c>
      <c r="V35" s="70" t="e">
        <f t="shared" si="12"/>
        <v>#DIV/0!</v>
      </c>
      <c r="W35" s="70" t="e">
        <f t="shared" si="13"/>
        <v>#DIV/0!</v>
      </c>
      <c r="X35" s="70"/>
      <c r="Y35" s="70">
        <f t="shared" si="3"/>
        <v>0</v>
      </c>
      <c r="Z35" s="70">
        <f t="shared" si="4"/>
        <v>0</v>
      </c>
      <c r="AA35" s="70" t="e">
        <f t="shared" si="5"/>
        <v>#DIV/0!</v>
      </c>
      <c r="AB35" s="70" t="e">
        <f t="shared" si="6"/>
        <v>#DIV/0!</v>
      </c>
      <c r="AC35" s="40"/>
    </row>
    <row r="36" spans="1:29" ht="21" x14ac:dyDescent="0.2">
      <c r="A36" s="42" t="s">
        <v>100</v>
      </c>
      <c r="B36" s="12" t="s">
        <v>56</v>
      </c>
      <c r="C36" s="16" t="s">
        <v>79</v>
      </c>
      <c r="D36" s="7" t="s">
        <v>68</v>
      </c>
      <c r="E36" s="62">
        <f t="shared" si="22"/>
        <v>438000</v>
      </c>
      <c r="F36" s="62">
        <f t="shared" ref="F36:H36" si="30">F37+F38</f>
        <v>0</v>
      </c>
      <c r="G36" s="62">
        <f t="shared" si="30"/>
        <v>438000</v>
      </c>
      <c r="H36" s="62">
        <f t="shared" si="30"/>
        <v>0</v>
      </c>
      <c r="I36" s="62">
        <f>I37+I38</f>
        <v>0</v>
      </c>
      <c r="J36" s="62">
        <f t="shared" si="1"/>
        <v>4326950</v>
      </c>
      <c r="K36" s="62">
        <f t="shared" ref="K36:M36" si="31">K37+K38</f>
        <v>423650</v>
      </c>
      <c r="L36" s="62">
        <f t="shared" si="31"/>
        <v>3903300</v>
      </c>
      <c r="M36" s="62">
        <f t="shared" si="31"/>
        <v>0</v>
      </c>
      <c r="N36" s="62">
        <f>N37+N38</f>
        <v>0</v>
      </c>
      <c r="O36" s="62">
        <f t="shared" si="25"/>
        <v>0</v>
      </c>
      <c r="P36" s="62">
        <f t="shared" ref="P36:Q36" si="32">P37+P38</f>
        <v>0</v>
      </c>
      <c r="Q36" s="62">
        <f t="shared" si="32"/>
        <v>0</v>
      </c>
      <c r="R36" s="62">
        <f>R37+R38</f>
        <v>0</v>
      </c>
      <c r="S36" s="62">
        <f>S37+S38</f>
        <v>0</v>
      </c>
      <c r="T36" s="75">
        <f t="shared" si="9"/>
        <v>0</v>
      </c>
      <c r="U36" s="75" t="e">
        <f t="shared" si="11"/>
        <v>#DIV/0!</v>
      </c>
      <c r="V36" s="75">
        <f t="shared" si="12"/>
        <v>0</v>
      </c>
      <c r="W36" s="75" t="e">
        <f t="shared" si="13"/>
        <v>#DIV/0!</v>
      </c>
      <c r="X36" s="75"/>
      <c r="Y36" s="75">
        <f t="shared" si="3"/>
        <v>0</v>
      </c>
      <c r="Z36" s="75">
        <f t="shared" si="4"/>
        <v>0</v>
      </c>
      <c r="AA36" s="75">
        <f t="shared" si="5"/>
        <v>0</v>
      </c>
      <c r="AB36" s="75" t="e">
        <f t="shared" si="6"/>
        <v>#DIV/0!</v>
      </c>
      <c r="AC36" s="38"/>
    </row>
    <row r="37" spans="1:29" ht="101.25" x14ac:dyDescent="0.2">
      <c r="A37" s="43"/>
      <c r="B37" s="81" t="s">
        <v>57</v>
      </c>
      <c r="C37" s="86" t="s">
        <v>55</v>
      </c>
      <c r="D37" s="1"/>
      <c r="E37" s="59">
        <f t="shared" si="22"/>
        <v>438000</v>
      </c>
      <c r="F37" s="59">
        <v>0</v>
      </c>
      <c r="G37" s="59">
        <v>438000</v>
      </c>
      <c r="H37" s="59">
        <v>0</v>
      </c>
      <c r="I37" s="59">
        <v>0</v>
      </c>
      <c r="J37" s="59">
        <f t="shared" si="1"/>
        <v>3903300</v>
      </c>
      <c r="K37" s="59">
        <v>0</v>
      </c>
      <c r="L37" s="59">
        <v>3903300</v>
      </c>
      <c r="M37" s="59">
        <v>0</v>
      </c>
      <c r="N37" s="63">
        <v>0</v>
      </c>
      <c r="O37" s="59">
        <f t="shared" si="25"/>
        <v>0</v>
      </c>
      <c r="P37" s="59">
        <v>0</v>
      </c>
      <c r="Q37" s="59">
        <v>0</v>
      </c>
      <c r="R37" s="59">
        <v>0</v>
      </c>
      <c r="S37" s="59">
        <v>0</v>
      </c>
      <c r="T37" s="70">
        <f t="shared" si="9"/>
        <v>0</v>
      </c>
      <c r="U37" s="70" t="e">
        <f t="shared" si="11"/>
        <v>#DIV/0!</v>
      </c>
      <c r="V37" s="70">
        <f t="shared" si="12"/>
        <v>0</v>
      </c>
      <c r="W37" s="70" t="e">
        <f t="shared" si="13"/>
        <v>#DIV/0!</v>
      </c>
      <c r="X37" s="70"/>
      <c r="Y37" s="70">
        <f t="shared" si="3"/>
        <v>0</v>
      </c>
      <c r="Z37" s="70" t="e">
        <f t="shared" si="4"/>
        <v>#DIV/0!</v>
      </c>
      <c r="AA37" s="70">
        <f t="shared" si="5"/>
        <v>0</v>
      </c>
      <c r="AB37" s="70" t="e">
        <f t="shared" si="6"/>
        <v>#DIV/0!</v>
      </c>
      <c r="AC37" s="40"/>
    </row>
    <row r="38" spans="1:29" ht="13.5" customHeight="1" x14ac:dyDescent="0.2">
      <c r="A38" s="43"/>
      <c r="B38" s="87" t="s">
        <v>58</v>
      </c>
      <c r="C38" s="80" t="s">
        <v>16</v>
      </c>
      <c r="D38" s="1"/>
      <c r="E38" s="59">
        <f t="shared" si="22"/>
        <v>0</v>
      </c>
      <c r="F38" s="59">
        <v>0</v>
      </c>
      <c r="G38" s="59">
        <v>0</v>
      </c>
      <c r="H38" s="59">
        <v>0</v>
      </c>
      <c r="I38" s="59">
        <v>0</v>
      </c>
      <c r="J38" s="59">
        <f t="shared" si="1"/>
        <v>423650</v>
      </c>
      <c r="K38" s="59">
        <v>423650</v>
      </c>
      <c r="L38" s="59">
        <v>0</v>
      </c>
      <c r="M38" s="59">
        <v>0</v>
      </c>
      <c r="N38" s="59">
        <v>0</v>
      </c>
      <c r="O38" s="59">
        <f t="shared" si="25"/>
        <v>0</v>
      </c>
      <c r="P38" s="59">
        <v>0</v>
      </c>
      <c r="Q38" s="59">
        <v>0</v>
      </c>
      <c r="R38" s="59">
        <v>0</v>
      </c>
      <c r="S38" s="59">
        <v>0</v>
      </c>
      <c r="T38" s="70" t="e">
        <f t="shared" si="9"/>
        <v>#DIV/0!</v>
      </c>
      <c r="U38" s="70" t="e">
        <f t="shared" si="11"/>
        <v>#DIV/0!</v>
      </c>
      <c r="V38" s="70" t="e">
        <f t="shared" si="12"/>
        <v>#DIV/0!</v>
      </c>
      <c r="W38" s="70" t="e">
        <f t="shared" si="13"/>
        <v>#DIV/0!</v>
      </c>
      <c r="X38" s="70"/>
      <c r="Y38" s="70">
        <f t="shared" si="3"/>
        <v>0</v>
      </c>
      <c r="Z38" s="70">
        <f t="shared" si="4"/>
        <v>0</v>
      </c>
      <c r="AA38" s="70" t="e">
        <f t="shared" si="5"/>
        <v>#DIV/0!</v>
      </c>
      <c r="AB38" s="70" t="e">
        <f t="shared" si="6"/>
        <v>#DIV/0!</v>
      </c>
      <c r="AC38" s="40"/>
    </row>
    <row r="39" spans="1:29" ht="52.5" x14ac:dyDescent="0.2">
      <c r="A39" s="42" t="s">
        <v>101</v>
      </c>
      <c r="B39" s="38"/>
      <c r="C39" s="10" t="s">
        <v>74</v>
      </c>
      <c r="D39" s="7" t="s">
        <v>68</v>
      </c>
      <c r="E39" s="62">
        <f t="shared" si="22"/>
        <v>0</v>
      </c>
      <c r="F39" s="62">
        <f t="shared" ref="F39:H39" si="33">F40</f>
        <v>0</v>
      </c>
      <c r="G39" s="62">
        <f t="shared" si="33"/>
        <v>0</v>
      </c>
      <c r="H39" s="62">
        <f t="shared" si="33"/>
        <v>0</v>
      </c>
      <c r="I39" s="62">
        <f>I40</f>
        <v>0</v>
      </c>
      <c r="J39" s="62">
        <f t="shared" si="1"/>
        <v>55000</v>
      </c>
      <c r="K39" s="62">
        <f t="shared" ref="K39:M39" si="34">K40</f>
        <v>55000</v>
      </c>
      <c r="L39" s="62">
        <f t="shared" si="34"/>
        <v>0</v>
      </c>
      <c r="M39" s="62">
        <f t="shared" si="34"/>
        <v>0</v>
      </c>
      <c r="N39" s="62">
        <f>N40</f>
        <v>0</v>
      </c>
      <c r="O39" s="62">
        <f t="shared" si="25"/>
        <v>0</v>
      </c>
      <c r="P39" s="62">
        <f t="shared" ref="P39:Q39" si="35">P40</f>
        <v>0</v>
      </c>
      <c r="Q39" s="62">
        <f t="shared" si="35"/>
        <v>0</v>
      </c>
      <c r="R39" s="62">
        <f>R40</f>
        <v>0</v>
      </c>
      <c r="S39" s="62">
        <f>S40</f>
        <v>0</v>
      </c>
      <c r="T39" s="75" t="e">
        <f t="shared" si="9"/>
        <v>#DIV/0!</v>
      </c>
      <c r="U39" s="75" t="e">
        <f t="shared" si="11"/>
        <v>#DIV/0!</v>
      </c>
      <c r="V39" s="75" t="e">
        <f t="shared" si="12"/>
        <v>#DIV/0!</v>
      </c>
      <c r="W39" s="75" t="e">
        <f t="shared" si="13"/>
        <v>#DIV/0!</v>
      </c>
      <c r="X39" s="75"/>
      <c r="Y39" s="75">
        <f t="shared" si="3"/>
        <v>0</v>
      </c>
      <c r="Z39" s="75">
        <f t="shared" si="4"/>
        <v>0</v>
      </c>
      <c r="AA39" s="75" t="e">
        <f t="shared" si="5"/>
        <v>#DIV/0!</v>
      </c>
      <c r="AB39" s="75" t="e">
        <f t="shared" si="6"/>
        <v>#DIV/0!</v>
      </c>
      <c r="AC39" s="38"/>
    </row>
    <row r="40" spans="1:29" ht="13.5" customHeight="1" x14ac:dyDescent="0.2">
      <c r="A40" s="43"/>
      <c r="B40" s="81" t="s">
        <v>59</v>
      </c>
      <c r="C40" s="80" t="s">
        <v>16</v>
      </c>
      <c r="D40" s="1"/>
      <c r="E40" s="59">
        <f t="shared" si="22"/>
        <v>0</v>
      </c>
      <c r="F40" s="59">
        <v>0</v>
      </c>
      <c r="G40" s="59">
        <v>0</v>
      </c>
      <c r="H40" s="59">
        <v>0</v>
      </c>
      <c r="I40" s="59">
        <v>0</v>
      </c>
      <c r="J40" s="59">
        <f t="shared" si="1"/>
        <v>55000</v>
      </c>
      <c r="K40" s="59">
        <v>55000</v>
      </c>
      <c r="L40" s="59">
        <v>0</v>
      </c>
      <c r="M40" s="59">
        <v>0</v>
      </c>
      <c r="N40" s="63">
        <v>0</v>
      </c>
      <c r="O40" s="59">
        <f t="shared" si="25"/>
        <v>0</v>
      </c>
      <c r="P40" s="59">
        <v>0</v>
      </c>
      <c r="Q40" s="59">
        <v>0</v>
      </c>
      <c r="R40" s="59">
        <v>0</v>
      </c>
      <c r="S40" s="59">
        <v>0</v>
      </c>
      <c r="T40" s="70" t="e">
        <f t="shared" si="9"/>
        <v>#DIV/0!</v>
      </c>
      <c r="U40" s="70" t="e">
        <f t="shared" si="11"/>
        <v>#DIV/0!</v>
      </c>
      <c r="V40" s="70" t="e">
        <f t="shared" si="12"/>
        <v>#DIV/0!</v>
      </c>
      <c r="W40" s="70" t="e">
        <f t="shared" si="13"/>
        <v>#DIV/0!</v>
      </c>
      <c r="X40" s="70"/>
      <c r="Y40" s="70">
        <f t="shared" si="3"/>
        <v>0</v>
      </c>
      <c r="Z40" s="70">
        <f t="shared" si="4"/>
        <v>0</v>
      </c>
      <c r="AA40" s="70" t="e">
        <f t="shared" si="5"/>
        <v>#DIV/0!</v>
      </c>
      <c r="AB40" s="70"/>
      <c r="AC40" s="40"/>
    </row>
    <row r="41" spans="1:29" ht="23.25" customHeight="1" x14ac:dyDescent="0.2">
      <c r="A41" s="34" t="s">
        <v>97</v>
      </c>
      <c r="B41" s="21"/>
      <c r="C41" s="2" t="s">
        <v>102</v>
      </c>
      <c r="D41" s="22"/>
      <c r="E41" s="61">
        <f>E42</f>
        <v>10419100</v>
      </c>
      <c r="F41" s="61">
        <f t="shared" ref="F41:S42" si="36">F42</f>
        <v>10419100</v>
      </c>
      <c r="G41" s="61">
        <f t="shared" si="36"/>
        <v>0</v>
      </c>
      <c r="H41" s="61">
        <f t="shared" si="36"/>
        <v>0</v>
      </c>
      <c r="I41" s="61">
        <f t="shared" si="36"/>
        <v>0</v>
      </c>
      <c r="J41" s="60">
        <f t="shared" si="1"/>
        <v>64385600</v>
      </c>
      <c r="K41" s="65">
        <f t="shared" si="36"/>
        <v>64385600</v>
      </c>
      <c r="L41" s="65">
        <f t="shared" si="36"/>
        <v>0</v>
      </c>
      <c r="M41" s="65">
        <f t="shared" si="36"/>
        <v>0</v>
      </c>
      <c r="N41" s="61">
        <f t="shared" si="36"/>
        <v>0</v>
      </c>
      <c r="O41" s="61">
        <f t="shared" si="36"/>
        <v>1202508.73</v>
      </c>
      <c r="P41" s="61">
        <f t="shared" si="36"/>
        <v>1202508.73</v>
      </c>
      <c r="Q41" s="61">
        <f t="shared" si="36"/>
        <v>0</v>
      </c>
      <c r="R41" s="61">
        <f t="shared" si="36"/>
        <v>0</v>
      </c>
      <c r="S41" s="61">
        <f t="shared" si="36"/>
        <v>0</v>
      </c>
      <c r="T41" s="74">
        <f t="shared" si="9"/>
        <v>11.541387739823977</v>
      </c>
      <c r="U41" s="74">
        <f t="shared" si="11"/>
        <v>11.541387739823977</v>
      </c>
      <c r="V41" s="74" t="e">
        <f t="shared" si="12"/>
        <v>#DIV/0!</v>
      </c>
      <c r="W41" s="74" t="e">
        <f t="shared" si="13"/>
        <v>#DIV/0!</v>
      </c>
      <c r="X41" s="74"/>
      <c r="Y41" s="74">
        <f t="shared" si="3"/>
        <v>1.8676671957704827</v>
      </c>
      <c r="Z41" s="74">
        <f t="shared" si="4"/>
        <v>1.8676671957704827</v>
      </c>
      <c r="AA41" s="74" t="e">
        <f t="shared" si="5"/>
        <v>#DIV/0!</v>
      </c>
      <c r="AB41" s="74"/>
      <c r="AC41" s="45"/>
    </row>
    <row r="42" spans="1:29" ht="36" customHeight="1" x14ac:dyDescent="0.2">
      <c r="A42" s="42" t="s">
        <v>94</v>
      </c>
      <c r="B42" s="38"/>
      <c r="C42" s="16" t="s">
        <v>80</v>
      </c>
      <c r="D42" s="7" t="s">
        <v>68</v>
      </c>
      <c r="E42" s="66">
        <f>F42+G42+H42</f>
        <v>10419100</v>
      </c>
      <c r="F42" s="66">
        <f t="shared" si="36"/>
        <v>10419100</v>
      </c>
      <c r="G42" s="66">
        <f t="shared" si="36"/>
        <v>0</v>
      </c>
      <c r="H42" s="66">
        <f>H43</f>
        <v>0</v>
      </c>
      <c r="I42" s="66">
        <f>I43</f>
        <v>0</v>
      </c>
      <c r="J42" s="62">
        <f t="shared" si="1"/>
        <v>64385600</v>
      </c>
      <c r="K42" s="66">
        <f t="shared" si="36"/>
        <v>64385600</v>
      </c>
      <c r="L42" s="66">
        <f t="shared" si="36"/>
        <v>0</v>
      </c>
      <c r="M42" s="66">
        <f t="shared" si="36"/>
        <v>0</v>
      </c>
      <c r="N42" s="66">
        <f>N43</f>
        <v>0</v>
      </c>
      <c r="O42" s="66">
        <f>P42+Q42+R42+S42</f>
        <v>1202508.73</v>
      </c>
      <c r="P42" s="66">
        <f t="shared" si="36"/>
        <v>1202508.73</v>
      </c>
      <c r="Q42" s="66">
        <f t="shared" si="36"/>
        <v>0</v>
      </c>
      <c r="R42" s="66">
        <f>R43</f>
        <v>0</v>
      </c>
      <c r="S42" s="66">
        <f>S43</f>
        <v>0</v>
      </c>
      <c r="T42" s="75">
        <f t="shared" si="9"/>
        <v>11.541387739823977</v>
      </c>
      <c r="U42" s="75">
        <f t="shared" si="11"/>
        <v>11.541387739823977</v>
      </c>
      <c r="V42" s="75" t="e">
        <f t="shared" si="12"/>
        <v>#DIV/0!</v>
      </c>
      <c r="W42" s="75" t="e">
        <f t="shared" si="13"/>
        <v>#DIV/0!</v>
      </c>
      <c r="X42" s="75"/>
      <c r="Y42" s="75">
        <f t="shared" si="3"/>
        <v>1.8676671957704827</v>
      </c>
      <c r="Z42" s="75">
        <f t="shared" si="4"/>
        <v>1.8676671957704827</v>
      </c>
      <c r="AA42" s="75" t="e">
        <f t="shared" si="5"/>
        <v>#DIV/0!</v>
      </c>
      <c r="AB42" s="75"/>
      <c r="AC42" s="38"/>
    </row>
    <row r="43" spans="1:29" ht="15.75" customHeight="1" x14ac:dyDescent="0.2">
      <c r="A43" s="39"/>
      <c r="B43" s="88" t="s">
        <v>28</v>
      </c>
      <c r="C43" s="80" t="s">
        <v>18</v>
      </c>
      <c r="D43" s="3"/>
      <c r="E43" s="67">
        <f>F43+G43+H43+I43</f>
        <v>10419100</v>
      </c>
      <c r="F43" s="67">
        <v>10419100</v>
      </c>
      <c r="G43" s="68">
        <v>0</v>
      </c>
      <c r="H43" s="68">
        <v>0</v>
      </c>
      <c r="I43" s="68">
        <v>0</v>
      </c>
      <c r="J43" s="59">
        <f t="shared" si="1"/>
        <v>64385600</v>
      </c>
      <c r="K43" s="67">
        <v>64385600</v>
      </c>
      <c r="L43" s="67">
        <v>0</v>
      </c>
      <c r="M43" s="67">
        <v>0</v>
      </c>
      <c r="N43" s="68">
        <v>0</v>
      </c>
      <c r="O43" s="67">
        <f>P43+Q43+R43+S43</f>
        <v>1202508.73</v>
      </c>
      <c r="P43" s="67">
        <v>1202508.73</v>
      </c>
      <c r="Q43" s="68">
        <v>0</v>
      </c>
      <c r="R43" s="68">
        <v>0</v>
      </c>
      <c r="S43" s="68">
        <v>0</v>
      </c>
      <c r="T43" s="70">
        <f t="shared" si="9"/>
        <v>11.541387739823977</v>
      </c>
      <c r="U43" s="70">
        <f t="shared" si="11"/>
        <v>11.541387739823977</v>
      </c>
      <c r="V43" s="70" t="e">
        <f t="shared" si="12"/>
        <v>#DIV/0!</v>
      </c>
      <c r="W43" s="70" t="e">
        <f t="shared" si="13"/>
        <v>#DIV/0!</v>
      </c>
      <c r="X43" s="70"/>
      <c r="Y43" s="70">
        <f t="shared" si="3"/>
        <v>1.8676671957704827</v>
      </c>
      <c r="Z43" s="70">
        <f t="shared" si="4"/>
        <v>1.8676671957704827</v>
      </c>
      <c r="AA43" s="70" t="e">
        <f t="shared" si="5"/>
        <v>#DIV/0!</v>
      </c>
      <c r="AB43" s="70"/>
      <c r="AC43" s="40"/>
    </row>
    <row r="44" spans="1:29" s="36" customFormat="1" ht="16.5" customHeight="1" x14ac:dyDescent="0.15">
      <c r="A44" s="46" t="s">
        <v>95</v>
      </c>
      <c r="B44" s="47"/>
      <c r="C44" s="17" t="s">
        <v>19</v>
      </c>
      <c r="D44" s="24"/>
      <c r="E44" s="69">
        <f>F44+G44+H44+I44</f>
        <v>0</v>
      </c>
      <c r="F44" s="60">
        <f t="shared" ref="F44:H44" si="37">F45</f>
        <v>0</v>
      </c>
      <c r="G44" s="60">
        <f t="shared" si="37"/>
        <v>0</v>
      </c>
      <c r="H44" s="60">
        <f t="shared" si="37"/>
        <v>0</v>
      </c>
      <c r="I44" s="60">
        <f t="shared" ref="I44:S44" si="38">I45</f>
        <v>0</v>
      </c>
      <c r="J44" s="60">
        <f t="shared" si="1"/>
        <v>63712296</v>
      </c>
      <c r="K44" s="69">
        <f t="shared" si="38"/>
        <v>16016098</v>
      </c>
      <c r="L44" s="69">
        <f t="shared" si="38"/>
        <v>47696198</v>
      </c>
      <c r="M44" s="69">
        <f t="shared" si="38"/>
        <v>0</v>
      </c>
      <c r="N44" s="60">
        <f t="shared" si="38"/>
        <v>0</v>
      </c>
      <c r="O44" s="60">
        <f t="shared" si="38"/>
        <v>0</v>
      </c>
      <c r="P44" s="60">
        <f t="shared" si="38"/>
        <v>0</v>
      </c>
      <c r="Q44" s="60">
        <f t="shared" si="38"/>
        <v>0</v>
      </c>
      <c r="R44" s="60">
        <f t="shared" si="38"/>
        <v>0</v>
      </c>
      <c r="S44" s="60">
        <f t="shared" si="38"/>
        <v>0</v>
      </c>
      <c r="T44" s="74" t="e">
        <f t="shared" si="9"/>
        <v>#DIV/0!</v>
      </c>
      <c r="U44" s="74" t="e">
        <f t="shared" si="11"/>
        <v>#DIV/0!</v>
      </c>
      <c r="V44" s="74" t="e">
        <f t="shared" si="12"/>
        <v>#DIV/0!</v>
      </c>
      <c r="W44" s="74" t="e">
        <f t="shared" si="13"/>
        <v>#DIV/0!</v>
      </c>
      <c r="X44" s="74"/>
      <c r="Y44" s="74">
        <f t="shared" si="3"/>
        <v>0</v>
      </c>
      <c r="Z44" s="74">
        <f t="shared" si="4"/>
        <v>0</v>
      </c>
      <c r="AA44" s="74">
        <f t="shared" si="5"/>
        <v>0</v>
      </c>
      <c r="AB44" s="74"/>
      <c r="AC44" s="35"/>
    </row>
    <row r="45" spans="1:29" s="48" customFormat="1" ht="24" customHeight="1" x14ac:dyDescent="0.2">
      <c r="A45" s="42" t="s">
        <v>103</v>
      </c>
      <c r="B45" s="13" t="s">
        <v>65</v>
      </c>
      <c r="C45" s="16" t="s">
        <v>25</v>
      </c>
      <c r="D45" s="7" t="s">
        <v>68</v>
      </c>
      <c r="E45" s="62">
        <f>F45+G45+H45+I45</f>
        <v>0</v>
      </c>
      <c r="F45" s="62">
        <f t="shared" ref="F45:H45" si="39">F46</f>
        <v>0</v>
      </c>
      <c r="G45" s="62">
        <f t="shared" si="39"/>
        <v>0</v>
      </c>
      <c r="H45" s="62">
        <f t="shared" si="39"/>
        <v>0</v>
      </c>
      <c r="I45" s="62">
        <f>I46</f>
        <v>0</v>
      </c>
      <c r="J45" s="62">
        <f t="shared" si="1"/>
        <v>63712296</v>
      </c>
      <c r="K45" s="62">
        <f t="shared" ref="K45:M45" si="40">K46+K47+K48+K49</f>
        <v>16016098</v>
      </c>
      <c r="L45" s="62">
        <f t="shared" si="40"/>
        <v>47696198</v>
      </c>
      <c r="M45" s="62">
        <f t="shared" si="40"/>
        <v>0</v>
      </c>
      <c r="N45" s="62">
        <f>N46+N47+N48+N49</f>
        <v>0</v>
      </c>
      <c r="O45" s="62">
        <f>P45+Q45+R45+S45</f>
        <v>0</v>
      </c>
      <c r="P45" s="62">
        <f t="shared" ref="P45:Q45" si="41">P46+P47+P48+P49</f>
        <v>0</v>
      </c>
      <c r="Q45" s="62">
        <f t="shared" si="41"/>
        <v>0</v>
      </c>
      <c r="R45" s="62">
        <f>R46+R47+R48+R49</f>
        <v>0</v>
      </c>
      <c r="S45" s="62">
        <f>S46+S47+S48+S49</f>
        <v>0</v>
      </c>
      <c r="T45" s="75" t="e">
        <f t="shared" si="9"/>
        <v>#DIV/0!</v>
      </c>
      <c r="U45" s="75" t="e">
        <f t="shared" si="11"/>
        <v>#DIV/0!</v>
      </c>
      <c r="V45" s="75" t="e">
        <f t="shared" si="12"/>
        <v>#DIV/0!</v>
      </c>
      <c r="W45" s="75" t="e">
        <f t="shared" si="13"/>
        <v>#DIV/0!</v>
      </c>
      <c r="X45" s="75"/>
      <c r="Y45" s="75">
        <f t="shared" si="3"/>
        <v>0</v>
      </c>
      <c r="Z45" s="75">
        <f t="shared" si="4"/>
        <v>0</v>
      </c>
      <c r="AA45" s="75">
        <f t="shared" si="5"/>
        <v>0</v>
      </c>
      <c r="AB45" s="75"/>
      <c r="AC45" s="38"/>
    </row>
    <row r="46" spans="1:29" ht="15.75" customHeight="1" x14ac:dyDescent="0.2">
      <c r="A46" s="43"/>
      <c r="B46" s="81" t="s">
        <v>60</v>
      </c>
      <c r="C46" s="80" t="s">
        <v>17</v>
      </c>
      <c r="D46" s="1"/>
      <c r="E46" s="59">
        <f>F46+G46+H46+I46</f>
        <v>0</v>
      </c>
      <c r="F46" s="59">
        <v>0</v>
      </c>
      <c r="G46" s="59">
        <v>0</v>
      </c>
      <c r="H46" s="59">
        <v>0</v>
      </c>
      <c r="I46" s="59">
        <v>0</v>
      </c>
      <c r="J46" s="59">
        <f t="shared" si="1"/>
        <v>9625100</v>
      </c>
      <c r="K46" s="59">
        <v>9625100</v>
      </c>
      <c r="L46" s="59">
        <v>0</v>
      </c>
      <c r="M46" s="59">
        <v>0</v>
      </c>
      <c r="N46" s="63">
        <v>0</v>
      </c>
      <c r="O46" s="59">
        <f>P46+Q46+R46+S46</f>
        <v>0</v>
      </c>
      <c r="P46" s="59">
        <v>0</v>
      </c>
      <c r="Q46" s="59">
        <v>0</v>
      </c>
      <c r="R46" s="59">
        <v>0</v>
      </c>
      <c r="S46" s="59">
        <v>0</v>
      </c>
      <c r="T46" s="70" t="e">
        <f t="shared" si="9"/>
        <v>#DIV/0!</v>
      </c>
      <c r="U46" s="70" t="e">
        <f t="shared" si="11"/>
        <v>#DIV/0!</v>
      </c>
      <c r="V46" s="70" t="e">
        <f t="shared" si="12"/>
        <v>#DIV/0!</v>
      </c>
      <c r="W46" s="70" t="e">
        <f t="shared" si="13"/>
        <v>#DIV/0!</v>
      </c>
      <c r="X46" s="70"/>
      <c r="Y46" s="70">
        <f t="shared" si="3"/>
        <v>0</v>
      </c>
      <c r="Z46" s="70">
        <f t="shared" si="4"/>
        <v>0</v>
      </c>
      <c r="AA46" s="70" t="e">
        <f t="shared" si="5"/>
        <v>#DIV/0!</v>
      </c>
      <c r="AB46" s="70"/>
      <c r="AC46" s="40"/>
    </row>
    <row r="47" spans="1:29" ht="60" customHeight="1" x14ac:dyDescent="0.2">
      <c r="A47" s="43"/>
      <c r="B47" s="89" t="s">
        <v>61</v>
      </c>
      <c r="C47" s="90" t="s">
        <v>23</v>
      </c>
      <c r="D47" s="1"/>
      <c r="E47" s="59">
        <f t="shared" ref="E47:E49" si="42">F47+G47+H47+I47</f>
        <v>0</v>
      </c>
      <c r="F47" s="59">
        <v>0</v>
      </c>
      <c r="G47" s="59">
        <v>0</v>
      </c>
      <c r="H47" s="59">
        <v>0</v>
      </c>
      <c r="I47" s="59">
        <v>0</v>
      </c>
      <c r="J47" s="59">
        <f t="shared" si="1"/>
        <v>19172998</v>
      </c>
      <c r="K47" s="59">
        <v>0</v>
      </c>
      <c r="L47" s="59">
        <v>19172998</v>
      </c>
      <c r="M47" s="59">
        <v>0</v>
      </c>
      <c r="N47" s="63">
        <v>0</v>
      </c>
      <c r="O47" s="59">
        <f t="shared" ref="O47:O49" si="43">P47+Q47+R47+S47</f>
        <v>0</v>
      </c>
      <c r="P47" s="59">
        <v>0</v>
      </c>
      <c r="Q47" s="59">
        <v>0</v>
      </c>
      <c r="R47" s="59">
        <v>0</v>
      </c>
      <c r="S47" s="59">
        <v>0</v>
      </c>
      <c r="T47" s="70" t="e">
        <f t="shared" si="9"/>
        <v>#DIV/0!</v>
      </c>
      <c r="U47" s="70" t="e">
        <f t="shared" si="11"/>
        <v>#DIV/0!</v>
      </c>
      <c r="V47" s="70" t="e">
        <f t="shared" si="12"/>
        <v>#DIV/0!</v>
      </c>
      <c r="W47" s="70" t="e">
        <f t="shared" si="13"/>
        <v>#DIV/0!</v>
      </c>
      <c r="X47" s="70"/>
      <c r="Y47" s="70">
        <f t="shared" si="3"/>
        <v>0</v>
      </c>
      <c r="Z47" s="70" t="e">
        <f t="shared" si="4"/>
        <v>#DIV/0!</v>
      </c>
      <c r="AA47" s="70">
        <f t="shared" si="5"/>
        <v>0</v>
      </c>
      <c r="AB47" s="70"/>
      <c r="AC47" s="40"/>
    </row>
    <row r="48" spans="1:29" ht="58.5" customHeight="1" x14ac:dyDescent="0.2">
      <c r="A48" s="43"/>
      <c r="B48" s="89" t="s">
        <v>22</v>
      </c>
      <c r="C48" s="90" t="s">
        <v>105</v>
      </c>
      <c r="D48" s="1"/>
      <c r="E48" s="59">
        <f t="shared" si="42"/>
        <v>0</v>
      </c>
      <c r="F48" s="59">
        <v>0</v>
      </c>
      <c r="G48" s="59">
        <v>0</v>
      </c>
      <c r="H48" s="59">
        <v>0</v>
      </c>
      <c r="I48" s="59">
        <v>0</v>
      </c>
      <c r="J48" s="59">
        <f t="shared" si="1"/>
        <v>6390998</v>
      </c>
      <c r="K48" s="59">
        <v>6390998</v>
      </c>
      <c r="L48" s="59">
        <v>0</v>
      </c>
      <c r="M48" s="59">
        <v>0</v>
      </c>
      <c r="N48" s="63">
        <v>0</v>
      </c>
      <c r="O48" s="59">
        <f t="shared" si="43"/>
        <v>0</v>
      </c>
      <c r="P48" s="59">
        <v>0</v>
      </c>
      <c r="Q48" s="59">
        <v>0</v>
      </c>
      <c r="R48" s="59">
        <v>0</v>
      </c>
      <c r="S48" s="59">
        <v>0</v>
      </c>
      <c r="T48" s="70" t="e">
        <f t="shared" si="9"/>
        <v>#DIV/0!</v>
      </c>
      <c r="U48" s="70" t="e">
        <f t="shared" si="11"/>
        <v>#DIV/0!</v>
      </c>
      <c r="V48" s="70" t="e">
        <f t="shared" si="12"/>
        <v>#DIV/0!</v>
      </c>
      <c r="W48" s="70" t="e">
        <f t="shared" si="13"/>
        <v>#DIV/0!</v>
      </c>
      <c r="X48" s="70"/>
      <c r="Y48" s="70">
        <f t="shared" si="3"/>
        <v>0</v>
      </c>
      <c r="Z48" s="70">
        <f t="shared" si="4"/>
        <v>0</v>
      </c>
      <c r="AA48" s="70" t="e">
        <f t="shared" si="5"/>
        <v>#DIV/0!</v>
      </c>
      <c r="AB48" s="70"/>
      <c r="AC48" s="40"/>
    </row>
    <row r="49" spans="1:29" ht="36.75" customHeight="1" x14ac:dyDescent="0.2">
      <c r="A49" s="43"/>
      <c r="B49" s="89" t="s">
        <v>62</v>
      </c>
      <c r="C49" s="90" t="s">
        <v>24</v>
      </c>
      <c r="D49" s="1"/>
      <c r="E49" s="59">
        <f t="shared" si="42"/>
        <v>750000</v>
      </c>
      <c r="F49" s="59">
        <v>0</v>
      </c>
      <c r="G49" s="59">
        <v>750000</v>
      </c>
      <c r="H49" s="59">
        <v>0</v>
      </c>
      <c r="I49" s="59">
        <v>0</v>
      </c>
      <c r="J49" s="59">
        <f t="shared" si="1"/>
        <v>28523200</v>
      </c>
      <c r="K49" s="59">
        <v>0</v>
      </c>
      <c r="L49" s="59">
        <v>28523200</v>
      </c>
      <c r="M49" s="59">
        <v>0</v>
      </c>
      <c r="N49" s="63">
        <v>0</v>
      </c>
      <c r="O49" s="59">
        <f t="shared" si="43"/>
        <v>0</v>
      </c>
      <c r="P49" s="59">
        <v>0</v>
      </c>
      <c r="Q49" s="59">
        <v>0</v>
      </c>
      <c r="R49" s="59">
        <v>0</v>
      </c>
      <c r="S49" s="59">
        <v>0</v>
      </c>
      <c r="T49" s="70">
        <f t="shared" si="9"/>
        <v>0</v>
      </c>
      <c r="U49" s="70" t="e">
        <f t="shared" si="11"/>
        <v>#DIV/0!</v>
      </c>
      <c r="V49" s="70">
        <f t="shared" si="12"/>
        <v>0</v>
      </c>
      <c r="W49" s="70" t="e">
        <f t="shared" si="13"/>
        <v>#DIV/0!</v>
      </c>
      <c r="X49" s="70"/>
      <c r="Y49" s="70">
        <f t="shared" si="3"/>
        <v>0</v>
      </c>
      <c r="Z49" s="70"/>
      <c r="AA49" s="70">
        <f t="shared" si="5"/>
        <v>0</v>
      </c>
      <c r="AB49" s="70"/>
      <c r="AC49" s="40"/>
    </row>
    <row r="50" spans="1:29" ht="24" customHeight="1" x14ac:dyDescent="0.2">
      <c r="A50" s="46" t="s">
        <v>96</v>
      </c>
      <c r="B50" s="49"/>
      <c r="C50" s="15" t="s">
        <v>64</v>
      </c>
      <c r="D50" s="23"/>
      <c r="E50" s="69">
        <f>F50+G50+H50+I50</f>
        <v>0</v>
      </c>
      <c r="F50" s="61">
        <v>0</v>
      </c>
      <c r="G50" s="61">
        <v>0</v>
      </c>
      <c r="H50" s="61">
        <v>0</v>
      </c>
      <c r="I50" s="61">
        <f t="shared" ref="I50:S51" si="44">I51</f>
        <v>0</v>
      </c>
      <c r="J50" s="60">
        <f t="shared" si="1"/>
        <v>79832600</v>
      </c>
      <c r="K50" s="65">
        <f t="shared" si="44"/>
        <v>79832600</v>
      </c>
      <c r="L50" s="65">
        <f t="shared" si="44"/>
        <v>0</v>
      </c>
      <c r="M50" s="65">
        <f t="shared" si="44"/>
        <v>0</v>
      </c>
      <c r="N50" s="61">
        <f t="shared" si="44"/>
        <v>0</v>
      </c>
      <c r="O50" s="61">
        <f>P50+Q50+R50+S50</f>
        <v>1785891.47</v>
      </c>
      <c r="P50" s="61">
        <f t="shared" si="44"/>
        <v>1785891.47</v>
      </c>
      <c r="Q50" s="61">
        <f t="shared" si="44"/>
        <v>0</v>
      </c>
      <c r="R50" s="61">
        <f t="shared" si="44"/>
        <v>0</v>
      </c>
      <c r="S50" s="61">
        <f t="shared" si="44"/>
        <v>0</v>
      </c>
      <c r="T50" s="74">
        <f>T51</f>
        <v>10.002692209546396</v>
      </c>
      <c r="U50" s="74">
        <f>U51</f>
        <v>10.002692209546396</v>
      </c>
      <c r="V50" s="74"/>
      <c r="W50" s="74"/>
      <c r="X50" s="74"/>
      <c r="Y50" s="74">
        <f t="shared" si="3"/>
        <v>2.2370453549051388</v>
      </c>
      <c r="Z50" s="74">
        <f t="shared" si="4"/>
        <v>2.2370453549051388</v>
      </c>
      <c r="AA50" s="74"/>
      <c r="AB50" s="74"/>
      <c r="AC50" s="45"/>
    </row>
    <row r="51" spans="1:29" ht="31.5" x14ac:dyDescent="0.2">
      <c r="A51" s="42" t="s">
        <v>104</v>
      </c>
      <c r="B51" s="50"/>
      <c r="C51" s="18" t="s">
        <v>20</v>
      </c>
      <c r="D51" s="7" t="s">
        <v>68</v>
      </c>
      <c r="E51" s="64">
        <f>F51+G51+H51+I51</f>
        <v>17854108</v>
      </c>
      <c r="F51" s="64">
        <f t="shared" ref="F51:G51" si="45">F52</f>
        <v>17854108</v>
      </c>
      <c r="G51" s="64">
        <f t="shared" si="45"/>
        <v>0</v>
      </c>
      <c r="H51" s="64">
        <f>H52</f>
        <v>0</v>
      </c>
      <c r="I51" s="64">
        <f>I52</f>
        <v>0</v>
      </c>
      <c r="J51" s="62">
        <f t="shared" si="1"/>
        <v>79832600</v>
      </c>
      <c r="K51" s="64">
        <f t="shared" si="44"/>
        <v>79832600</v>
      </c>
      <c r="L51" s="64">
        <f t="shared" si="44"/>
        <v>0</v>
      </c>
      <c r="M51" s="64">
        <f t="shared" si="44"/>
        <v>0</v>
      </c>
      <c r="N51" s="64">
        <f>N52</f>
        <v>0</v>
      </c>
      <c r="O51" s="64">
        <f>P51+Q51+R51+S51</f>
        <v>1785891.47</v>
      </c>
      <c r="P51" s="64">
        <f t="shared" si="44"/>
        <v>1785891.47</v>
      </c>
      <c r="Q51" s="64">
        <f t="shared" si="44"/>
        <v>0</v>
      </c>
      <c r="R51" s="64">
        <f>R52</f>
        <v>0</v>
      </c>
      <c r="S51" s="64">
        <f>S52</f>
        <v>0</v>
      </c>
      <c r="T51" s="75">
        <f t="shared" si="9"/>
        <v>10.002692209546396</v>
      </c>
      <c r="U51" s="75">
        <f t="shared" si="11"/>
        <v>10.002692209546396</v>
      </c>
      <c r="V51" s="75"/>
      <c r="W51" s="75"/>
      <c r="X51" s="75"/>
      <c r="Y51" s="75">
        <f t="shared" si="3"/>
        <v>2.2370453549051388</v>
      </c>
      <c r="Z51" s="75">
        <f t="shared" si="4"/>
        <v>2.2370453549051388</v>
      </c>
      <c r="AA51" s="75"/>
      <c r="AB51" s="75"/>
      <c r="AC51" s="38"/>
    </row>
    <row r="52" spans="1:29" ht="22.5" x14ac:dyDescent="0.2">
      <c r="A52" s="43"/>
      <c r="B52" s="88" t="s">
        <v>63</v>
      </c>
      <c r="C52" s="80" t="s">
        <v>11</v>
      </c>
      <c r="D52" s="1"/>
      <c r="E52" s="59">
        <f>F52+G52+H52+I52</f>
        <v>17854108</v>
      </c>
      <c r="F52" s="59">
        <v>17854108</v>
      </c>
      <c r="G52" s="59">
        <v>0</v>
      </c>
      <c r="H52" s="59">
        <v>0</v>
      </c>
      <c r="I52" s="59">
        <v>0</v>
      </c>
      <c r="J52" s="59">
        <f t="shared" si="1"/>
        <v>79832600</v>
      </c>
      <c r="K52" s="59">
        <v>79832600</v>
      </c>
      <c r="L52" s="59">
        <v>0</v>
      </c>
      <c r="M52" s="59">
        <v>0</v>
      </c>
      <c r="N52" s="59">
        <v>0</v>
      </c>
      <c r="O52" s="59">
        <f>P52+Q52+R52+S52</f>
        <v>1785891.47</v>
      </c>
      <c r="P52" s="59">
        <v>1785891.47</v>
      </c>
      <c r="Q52" s="59">
        <v>0</v>
      </c>
      <c r="R52" s="59">
        <v>0</v>
      </c>
      <c r="S52" s="63">
        <v>0</v>
      </c>
      <c r="T52" s="70">
        <f t="shared" si="9"/>
        <v>10.002692209546396</v>
      </c>
      <c r="U52" s="70">
        <f t="shared" si="11"/>
        <v>10.002692209546396</v>
      </c>
      <c r="V52" s="70"/>
      <c r="W52" s="70"/>
      <c r="X52" s="70"/>
      <c r="Y52" s="70">
        <f t="shared" ref="Y52" si="46">T52/J52*100</f>
        <v>1.2529583415229364E-5</v>
      </c>
      <c r="Z52" s="70">
        <f t="shared" ref="Z52" si="47">U52/K52*100</f>
        <v>1.2529583415229364E-5</v>
      </c>
      <c r="AA52" s="70"/>
      <c r="AB52" s="70"/>
      <c r="AC52" s="40"/>
    </row>
    <row r="53" spans="1:29" x14ac:dyDescent="0.2">
      <c r="T53" s="76"/>
      <c r="U53" s="77"/>
      <c r="V53" s="77"/>
      <c r="W53" s="77"/>
      <c r="X53" s="77"/>
      <c r="Y53" s="76"/>
      <c r="Z53" s="77"/>
      <c r="AA53" s="77"/>
      <c r="AB53" s="77"/>
    </row>
  </sheetData>
  <mergeCells count="13">
    <mergeCell ref="Y2:AC3"/>
    <mergeCell ref="C1:Y1"/>
    <mergeCell ref="O2:S3"/>
    <mergeCell ref="T2:X3"/>
    <mergeCell ref="J2:N3"/>
    <mergeCell ref="C2:C4"/>
    <mergeCell ref="E2:I3"/>
    <mergeCell ref="D2:D3"/>
    <mergeCell ref="B2:B4"/>
    <mergeCell ref="A2:A4"/>
    <mergeCell ref="C6:C8"/>
    <mergeCell ref="B6:B9"/>
    <mergeCell ref="A6:A9"/>
  </mergeCells>
  <pageMargins left="0.7" right="0.7" top="0.75" bottom="0.75" header="0.3" footer="0.3"/>
  <pageSetup paperSize="9" scale="50" fitToHeight="0" orientation="landscape" r:id="rId1"/>
  <colBreaks count="1" manualBreakCount="1">
    <brk id="29" max="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2024</vt:lpstr>
      <vt:lpstr>'Январь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Кристина Чурилова</cp:lastModifiedBy>
  <cp:lastPrinted>2024-02-07T09:43:41Z</cp:lastPrinted>
  <dcterms:created xsi:type="dcterms:W3CDTF">2015-06-05T18:19:34Z</dcterms:created>
  <dcterms:modified xsi:type="dcterms:W3CDTF">2024-02-07T09:43:58Z</dcterms:modified>
</cp:coreProperties>
</file>