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33.9\общие папки\OCЭПП\ЛЮДМИЛА\ЭФФЕКТИВНОСТЬ МП\2023\3 квартал\"/>
    </mc:Choice>
  </mc:AlternateContent>
  <bookViews>
    <workbookView xWindow="0" yWindow="0" windowWidth="28800" windowHeight="11985"/>
  </bookViews>
  <sheets>
    <sheet name="приложение 1" sheetId="1" r:id="rId1"/>
    <sheet name="приложение 2" sheetId="2" r:id="rId2"/>
  </sheets>
  <calcPr calcId="162913" refMode="R1C1"/>
</workbook>
</file>

<file path=xl/calcChain.xml><?xml version="1.0" encoding="utf-8"?>
<calcChain xmlns="http://schemas.openxmlformats.org/spreadsheetml/2006/main">
  <c r="H172" i="1" l="1"/>
  <c r="F92" i="1" l="1"/>
  <c r="G92" i="1"/>
  <c r="F91" i="1"/>
  <c r="G91" i="1"/>
  <c r="F90" i="1"/>
  <c r="G90" i="1"/>
  <c r="F89" i="1"/>
  <c r="G89" i="1"/>
  <c r="F88" i="1"/>
  <c r="G88" i="1"/>
  <c r="F87" i="1"/>
  <c r="G87" i="1"/>
  <c r="F86" i="1"/>
  <c r="G86" i="1"/>
  <c r="F82" i="1"/>
  <c r="G82" i="1"/>
  <c r="F83" i="1"/>
  <c r="G83" i="1"/>
  <c r="F84" i="1"/>
  <c r="G84" i="1"/>
  <c r="F85" i="1"/>
  <c r="G85" i="1"/>
  <c r="F81" i="1"/>
  <c r="G81" i="1"/>
  <c r="F80" i="1"/>
  <c r="G80" i="1"/>
  <c r="F79" i="1"/>
  <c r="G79" i="1"/>
  <c r="F78" i="1"/>
  <c r="G78" i="1"/>
  <c r="F77" i="1"/>
  <c r="G77" i="1"/>
  <c r="F76" i="1"/>
  <c r="G76" i="1"/>
  <c r="F75" i="1"/>
  <c r="G75" i="1"/>
  <c r="F74" i="1"/>
  <c r="G74" i="1"/>
  <c r="F73" i="1"/>
  <c r="G73" i="1"/>
  <c r="F72" i="1"/>
  <c r="G72" i="1"/>
  <c r="F71" i="1"/>
  <c r="G71" i="1"/>
  <c r="F70" i="1"/>
  <c r="G70" i="1"/>
  <c r="F69" i="1"/>
  <c r="G69" i="1"/>
  <c r="F68" i="1"/>
  <c r="G68" i="1"/>
  <c r="F67" i="1"/>
  <c r="G67" i="1"/>
  <c r="F66" i="1"/>
  <c r="G66" i="1"/>
  <c r="F63" i="1"/>
  <c r="G63" i="1"/>
  <c r="F64" i="1"/>
  <c r="G64" i="1"/>
  <c r="F65" i="1"/>
  <c r="G65" i="1"/>
  <c r="F62" i="1"/>
  <c r="G62" i="1"/>
  <c r="F43" i="1"/>
  <c r="G43" i="1"/>
  <c r="F26" i="1"/>
  <c r="G26" i="1"/>
  <c r="H26" i="1"/>
  <c r="F172" i="1"/>
  <c r="G172" i="1"/>
  <c r="F124" i="2" l="1"/>
  <c r="E124" i="2"/>
  <c r="F108" i="2"/>
  <c r="F109" i="2"/>
  <c r="E108" i="2"/>
  <c r="E109" i="2"/>
  <c r="E98" i="2"/>
  <c r="F98" i="2"/>
  <c r="E96" i="2"/>
  <c r="F96" i="2"/>
  <c r="E81" i="2" l="1"/>
  <c r="F81" i="2"/>
  <c r="D82" i="2"/>
  <c r="C82" i="2"/>
  <c r="E77" i="2"/>
  <c r="F77" i="2"/>
  <c r="E51" i="2" l="1"/>
  <c r="F51" i="2"/>
  <c r="F47" i="2"/>
  <c r="E47" i="2"/>
  <c r="E41" i="2"/>
  <c r="F41" i="2"/>
  <c r="E40" i="2"/>
  <c r="F40" i="2"/>
  <c r="E28" i="2"/>
  <c r="F28" i="2"/>
  <c r="E27" i="2"/>
  <c r="F27" i="2"/>
  <c r="E26" i="2"/>
  <c r="F26" i="2"/>
  <c r="D21" i="2"/>
  <c r="C21" i="2"/>
  <c r="E17" i="2"/>
  <c r="F17" i="2"/>
  <c r="F9" i="2"/>
  <c r="E9" i="2"/>
  <c r="F18" i="1" l="1"/>
  <c r="G18" i="1"/>
  <c r="F19" i="1"/>
  <c r="G19" i="1"/>
  <c r="H99" i="1" l="1"/>
  <c r="G153" i="1" l="1"/>
  <c r="G154" i="1"/>
  <c r="G155" i="1"/>
  <c r="F153" i="1"/>
  <c r="F154" i="1"/>
  <c r="F155" i="1"/>
  <c r="G162" i="1"/>
  <c r="F162" i="1"/>
  <c r="H40" i="1"/>
  <c r="G149" i="1"/>
  <c r="F149" i="1"/>
  <c r="F109" i="1"/>
  <c r="G109" i="1"/>
  <c r="G99" i="1"/>
  <c r="F99" i="1"/>
  <c r="G40" i="1" l="1"/>
  <c r="F40" i="1"/>
  <c r="G25" i="1"/>
  <c r="F25" i="1"/>
  <c r="F24" i="1"/>
  <c r="G12" i="1"/>
  <c r="F12" i="1"/>
  <c r="D130" i="2" l="1"/>
  <c r="C130" i="2"/>
  <c r="F129" i="2"/>
  <c r="E129" i="2"/>
  <c r="F125" i="2"/>
  <c r="D126" i="2"/>
  <c r="E125" i="2"/>
  <c r="C126" i="2"/>
  <c r="D105" i="2" l="1"/>
  <c r="C105" i="2"/>
  <c r="F104" i="2"/>
  <c r="E104" i="2"/>
  <c r="F103" i="2"/>
  <c r="E103" i="2"/>
  <c r="D101" i="2"/>
  <c r="E100" i="2"/>
  <c r="F100" i="2"/>
  <c r="C101" i="2"/>
  <c r="E99" i="2"/>
  <c r="F99" i="2"/>
  <c r="E87" i="2"/>
  <c r="F87" i="2"/>
  <c r="E78" i="2"/>
  <c r="F78" i="2"/>
  <c r="F75" i="2"/>
  <c r="E75" i="2"/>
  <c r="D57" i="2" l="1"/>
  <c r="C57" i="2"/>
  <c r="E55" i="2"/>
  <c r="F55" i="2"/>
  <c r="D53" i="2"/>
  <c r="C53" i="2"/>
  <c r="F49" i="2"/>
  <c r="E49" i="2"/>
  <c r="F48" i="2"/>
  <c r="E48" i="2"/>
  <c r="F46" i="2"/>
  <c r="F50" i="2"/>
  <c r="E46" i="2"/>
  <c r="D44" i="2"/>
  <c r="C44" i="2"/>
  <c r="F39" i="2"/>
  <c r="F42" i="2"/>
  <c r="F43" i="2"/>
  <c r="E39" i="2"/>
  <c r="E42" i="2"/>
  <c r="E43" i="2"/>
  <c r="F37" i="2"/>
  <c r="E37" i="2"/>
  <c r="E29" i="2"/>
  <c r="F29" i="2"/>
  <c r="F24" i="2"/>
  <c r="E24" i="2"/>
  <c r="E20" i="2"/>
  <c r="F20" i="2"/>
  <c r="E18" i="2"/>
  <c r="F18" i="2"/>
  <c r="E16" i="2"/>
  <c r="F16" i="2"/>
  <c r="E13" i="2"/>
  <c r="F13" i="2"/>
  <c r="F146" i="1" l="1"/>
  <c r="G146" i="1"/>
  <c r="H146" i="1"/>
  <c r="F145" i="1"/>
  <c r="G145" i="1"/>
  <c r="H145" i="1"/>
  <c r="G108" i="1" l="1"/>
  <c r="F108" i="1"/>
  <c r="G183" i="1" l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82" i="1"/>
  <c r="G42" i="1" l="1"/>
  <c r="F42" i="1"/>
  <c r="G11" i="1" l="1"/>
  <c r="F11" i="1"/>
  <c r="F133" i="1" l="1"/>
  <c r="G133" i="1"/>
  <c r="G38" i="2" l="1"/>
  <c r="F14" i="1" l="1"/>
  <c r="G139" i="1" l="1"/>
  <c r="F139" i="1"/>
  <c r="H119" i="1" l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9" i="1"/>
  <c r="H140" i="1"/>
  <c r="H141" i="1"/>
  <c r="H142" i="1"/>
  <c r="H143" i="1"/>
  <c r="H144" i="1"/>
  <c r="H118" i="1"/>
  <c r="H95" i="1" l="1"/>
  <c r="H96" i="1"/>
  <c r="H97" i="1"/>
  <c r="H98" i="1"/>
  <c r="H100" i="1"/>
  <c r="H101" i="1"/>
  <c r="H102" i="1"/>
  <c r="H103" i="1"/>
  <c r="H104" i="1"/>
  <c r="H105" i="1"/>
  <c r="H106" i="1"/>
  <c r="H107" i="1"/>
  <c r="H94" i="1"/>
  <c r="F107" i="1"/>
  <c r="G107" i="1"/>
  <c r="F105" i="1"/>
  <c r="G105" i="1"/>
  <c r="H175" i="1" l="1"/>
  <c r="H176" i="1"/>
  <c r="H177" i="1"/>
  <c r="H178" i="1"/>
  <c r="H180" i="1"/>
  <c r="H174" i="1"/>
  <c r="H167" i="1"/>
  <c r="H168" i="1"/>
  <c r="H169" i="1"/>
  <c r="H170" i="1"/>
  <c r="H171" i="1"/>
  <c r="H166" i="1"/>
  <c r="H152" i="1"/>
  <c r="H156" i="1"/>
  <c r="H157" i="1"/>
  <c r="H158" i="1"/>
  <c r="H159" i="1"/>
  <c r="H160" i="1"/>
  <c r="H151" i="1"/>
  <c r="H46" i="1" l="1"/>
  <c r="H47" i="1"/>
  <c r="H48" i="1"/>
  <c r="H49" i="1"/>
  <c r="H50" i="1"/>
  <c r="H45" i="1"/>
  <c r="F41" i="1" l="1"/>
  <c r="G41" i="1"/>
  <c r="H29" i="1"/>
  <c r="H30" i="1"/>
  <c r="H31" i="1"/>
  <c r="H32" i="1"/>
  <c r="H33" i="1"/>
  <c r="H34" i="1"/>
  <c r="H35" i="1"/>
  <c r="H36" i="1"/>
  <c r="H37" i="1"/>
  <c r="H38" i="1"/>
  <c r="H39" i="1"/>
  <c r="H41" i="1"/>
  <c r="H28" i="1"/>
  <c r="H113" i="1" l="1"/>
  <c r="H114" i="1"/>
  <c r="H115" i="1"/>
  <c r="H116" i="1"/>
  <c r="H112" i="1"/>
  <c r="H53" i="1" l="1"/>
  <c r="H54" i="1"/>
  <c r="H55" i="1"/>
  <c r="H56" i="1"/>
  <c r="H57" i="1"/>
  <c r="H52" i="1"/>
  <c r="H8" i="1"/>
  <c r="H9" i="1"/>
  <c r="H10" i="1"/>
  <c r="H13" i="1"/>
  <c r="H14" i="1"/>
  <c r="H15" i="1"/>
  <c r="H17" i="1"/>
  <c r="H19" i="1"/>
  <c r="H20" i="1"/>
  <c r="H21" i="1"/>
  <c r="H22" i="1"/>
  <c r="H23" i="1"/>
  <c r="H24" i="1"/>
  <c r="H25" i="1"/>
  <c r="H7" i="1"/>
  <c r="F116" i="1" l="1"/>
  <c r="G116" i="1"/>
  <c r="G28" i="1" l="1"/>
  <c r="E64" i="2" l="1"/>
  <c r="F64" i="2"/>
  <c r="F28" i="1" l="1"/>
  <c r="G163" i="1"/>
  <c r="F25" i="2" l="1"/>
  <c r="F30" i="2"/>
  <c r="F31" i="2"/>
  <c r="F32" i="2"/>
  <c r="F33" i="2"/>
  <c r="F34" i="2"/>
  <c r="F93" i="2"/>
  <c r="F94" i="2"/>
  <c r="F95" i="2"/>
  <c r="F97" i="2"/>
  <c r="E93" i="2"/>
  <c r="E94" i="2"/>
  <c r="E95" i="2"/>
  <c r="E97" i="2"/>
  <c r="F85" i="2"/>
  <c r="F86" i="2"/>
  <c r="F88" i="2"/>
  <c r="F89" i="2"/>
  <c r="E85" i="2"/>
  <c r="E86" i="2"/>
  <c r="E88" i="2"/>
  <c r="E89" i="2"/>
  <c r="E76" i="2"/>
  <c r="E79" i="2"/>
  <c r="E80" i="2"/>
  <c r="F76" i="2"/>
  <c r="F79" i="2"/>
  <c r="F80" i="2"/>
  <c r="F60" i="2"/>
  <c r="F61" i="2"/>
  <c r="F62" i="2"/>
  <c r="F63" i="2"/>
  <c r="F65" i="2"/>
  <c r="F66" i="2"/>
  <c r="F67" i="2"/>
  <c r="F68" i="2"/>
  <c r="F69" i="2"/>
  <c r="F70" i="2"/>
  <c r="F71" i="2"/>
  <c r="E60" i="2"/>
  <c r="E61" i="2"/>
  <c r="E62" i="2"/>
  <c r="E63" i="2"/>
  <c r="E65" i="2"/>
  <c r="E66" i="2"/>
  <c r="E67" i="2"/>
  <c r="E68" i="2"/>
  <c r="E69" i="2"/>
  <c r="E70" i="2"/>
  <c r="E71" i="2"/>
  <c r="F38" i="2"/>
  <c r="E25" i="2"/>
  <c r="E30" i="2"/>
  <c r="E31" i="2"/>
  <c r="E32" i="2"/>
  <c r="E33" i="2"/>
  <c r="E34" i="2"/>
  <c r="F11" i="2"/>
  <c r="F12" i="2"/>
  <c r="F14" i="2"/>
  <c r="F15" i="2"/>
  <c r="F19" i="2"/>
  <c r="E11" i="2"/>
  <c r="E12" i="2"/>
  <c r="E14" i="2"/>
  <c r="E15" i="2"/>
  <c r="E19" i="2"/>
  <c r="G178" i="1" l="1"/>
  <c r="F178" i="1"/>
  <c r="E128" i="2" l="1"/>
  <c r="F128" i="2"/>
  <c r="F105" i="2" l="1"/>
  <c r="F23" i="1"/>
  <c r="G23" i="1"/>
  <c r="F163" i="1" l="1"/>
  <c r="G104" i="1"/>
  <c r="F104" i="1"/>
  <c r="G31" i="1"/>
  <c r="G32" i="1"/>
  <c r="F31" i="1"/>
  <c r="G144" i="1" l="1"/>
  <c r="G142" i="1"/>
  <c r="G143" i="1"/>
  <c r="F142" i="1"/>
  <c r="F143" i="1"/>
  <c r="F144" i="1"/>
  <c r="F50" i="1"/>
  <c r="G50" i="1"/>
  <c r="F37" i="1"/>
  <c r="G37" i="1"/>
  <c r="G44" i="2" l="1"/>
  <c r="F106" i="1"/>
  <c r="G106" i="1"/>
  <c r="D119" i="2" l="1"/>
  <c r="E118" i="2"/>
  <c r="C119" i="2"/>
  <c r="G24" i="1" l="1"/>
  <c r="F22" i="1"/>
  <c r="G22" i="1"/>
  <c r="F21" i="1"/>
  <c r="G21" i="1"/>
  <c r="F20" i="1"/>
  <c r="G20" i="1"/>
  <c r="G38" i="1" l="1"/>
  <c r="G39" i="1"/>
  <c r="F38" i="1"/>
  <c r="F39" i="1"/>
  <c r="F29" i="1"/>
  <c r="F30" i="1"/>
  <c r="F32" i="1"/>
  <c r="F33" i="1"/>
  <c r="F34" i="1"/>
  <c r="F35" i="1"/>
  <c r="F36" i="1"/>
  <c r="G29" i="1"/>
  <c r="G30" i="1"/>
  <c r="G33" i="1"/>
  <c r="G34" i="1"/>
  <c r="G35" i="1"/>
  <c r="G36" i="1"/>
  <c r="F46" i="1"/>
  <c r="F47" i="1"/>
  <c r="F48" i="1"/>
  <c r="F49" i="1"/>
  <c r="G8" i="1"/>
  <c r="G9" i="1"/>
  <c r="G10" i="1"/>
  <c r="G13" i="1"/>
  <c r="G14" i="1"/>
  <c r="G15" i="1"/>
  <c r="G17" i="1"/>
  <c r="F8" i="1"/>
  <c r="F9" i="1"/>
  <c r="F10" i="1"/>
  <c r="F13" i="1"/>
  <c r="F15" i="1"/>
  <c r="F17" i="1"/>
  <c r="F130" i="1" l="1"/>
  <c r="G130" i="1"/>
  <c r="G49" i="1" l="1"/>
  <c r="G7" i="1" l="1"/>
  <c r="F7" i="1"/>
  <c r="D114" i="2" l="1"/>
  <c r="C114" i="2"/>
  <c r="F167" i="1" l="1"/>
  <c r="G167" i="1"/>
  <c r="F179" i="1" l="1"/>
  <c r="G141" i="1" l="1"/>
  <c r="F141" i="1"/>
  <c r="G175" i="1" l="1"/>
  <c r="G176" i="1"/>
  <c r="G177" i="1"/>
  <c r="G180" i="1"/>
  <c r="F175" i="1"/>
  <c r="F176" i="1"/>
  <c r="F177" i="1"/>
  <c r="F180" i="1"/>
  <c r="G174" i="1"/>
  <c r="F174" i="1"/>
  <c r="F101" i="2"/>
  <c r="E130" i="2" l="1"/>
  <c r="F130" i="2"/>
  <c r="G140" i="1"/>
  <c r="F140" i="1"/>
  <c r="G115" i="1"/>
  <c r="F115" i="1"/>
  <c r="F137" i="1" l="1"/>
  <c r="G137" i="1"/>
  <c r="G160" i="1" l="1"/>
  <c r="F160" i="1"/>
  <c r="F110" i="2" l="1"/>
  <c r="E122" i="2"/>
  <c r="D111" i="2"/>
  <c r="C111" i="2"/>
  <c r="D90" i="2"/>
  <c r="D72" i="2"/>
  <c r="C72" i="2"/>
  <c r="F119" i="2" l="1"/>
  <c r="E119" i="2"/>
  <c r="E52" i="2"/>
  <c r="E23" i="2" l="1"/>
  <c r="F23" i="2"/>
  <c r="C35" i="2"/>
  <c r="D35" i="2"/>
  <c r="E38" i="2"/>
  <c r="E50" i="2"/>
  <c r="E56" i="2"/>
  <c r="F56" i="2"/>
  <c r="E59" i="2"/>
  <c r="F59" i="2"/>
  <c r="E74" i="2"/>
  <c r="F74" i="2"/>
  <c r="E84" i="2"/>
  <c r="F84" i="2"/>
  <c r="C90" i="2"/>
  <c r="E92" i="2"/>
  <c r="F92" i="2"/>
  <c r="E101" i="2" l="1"/>
  <c r="F90" i="2"/>
  <c r="E82" i="2"/>
  <c r="E44" i="2"/>
  <c r="F72" i="2"/>
  <c r="F57" i="2"/>
  <c r="E53" i="2"/>
  <c r="F82" i="2"/>
  <c r="E72" i="2"/>
  <c r="E57" i="2"/>
  <c r="F53" i="2"/>
  <c r="E105" i="2"/>
  <c r="E90" i="2"/>
  <c r="F44" i="2"/>
  <c r="E35" i="2"/>
  <c r="F35" i="2"/>
  <c r="G168" i="1" l="1"/>
  <c r="G169" i="1"/>
  <c r="G170" i="1"/>
  <c r="G171" i="1"/>
  <c r="F168" i="1"/>
  <c r="F169" i="1"/>
  <c r="F170" i="1"/>
  <c r="F171" i="1"/>
  <c r="F98" i="1" l="1"/>
  <c r="G103" i="1"/>
  <c r="G102" i="1"/>
  <c r="G101" i="1"/>
  <c r="G100" i="1"/>
  <c r="G98" i="1"/>
  <c r="G97" i="1"/>
  <c r="G96" i="1"/>
  <c r="G95" i="1"/>
  <c r="G94" i="1"/>
  <c r="F102" i="1"/>
  <c r="G60" i="1"/>
  <c r="G59" i="1"/>
  <c r="F60" i="1"/>
  <c r="F59" i="1"/>
  <c r="G57" i="1"/>
  <c r="F57" i="1"/>
  <c r="G56" i="1"/>
  <c r="F56" i="1"/>
  <c r="G55" i="1"/>
  <c r="F55" i="1"/>
  <c r="G54" i="1"/>
  <c r="F54" i="1"/>
  <c r="G53" i="1"/>
  <c r="F53" i="1"/>
  <c r="G52" i="1"/>
  <c r="F52" i="1"/>
  <c r="D131" i="2" l="1"/>
  <c r="G158" i="1" l="1"/>
  <c r="G159" i="1"/>
  <c r="F158" i="1"/>
  <c r="F159" i="1"/>
  <c r="F103" i="1" l="1"/>
  <c r="F157" i="1" l="1"/>
  <c r="G157" i="1" l="1"/>
  <c r="F101" i="1" l="1"/>
  <c r="G125" i="1" l="1"/>
  <c r="G126" i="1"/>
  <c r="G127" i="1"/>
  <c r="G128" i="1"/>
  <c r="G129" i="1"/>
  <c r="G131" i="1"/>
  <c r="G132" i="1"/>
  <c r="G134" i="1"/>
  <c r="G135" i="1"/>
  <c r="G136" i="1"/>
  <c r="F125" i="1"/>
  <c r="F126" i="1"/>
  <c r="F127" i="1"/>
  <c r="F128" i="1"/>
  <c r="F129" i="1"/>
  <c r="F131" i="1"/>
  <c r="F132" i="1"/>
  <c r="F134" i="1"/>
  <c r="F135" i="1"/>
  <c r="F136" i="1"/>
  <c r="F100" i="1"/>
  <c r="F123" i="2"/>
  <c r="F121" i="2"/>
  <c r="E123" i="2"/>
  <c r="E121" i="2"/>
  <c r="C131" i="2"/>
  <c r="E126" i="2" l="1"/>
  <c r="E131" i="2"/>
  <c r="F131" i="2"/>
  <c r="F126" i="2"/>
  <c r="G166" i="1" l="1"/>
  <c r="F166" i="1"/>
  <c r="G152" i="1"/>
  <c r="G156" i="1"/>
  <c r="F152" i="1"/>
  <c r="F156" i="1"/>
  <c r="G119" i="1"/>
  <c r="G120" i="1"/>
  <c r="G121" i="1"/>
  <c r="G122" i="1"/>
  <c r="G123" i="1"/>
  <c r="G124" i="1"/>
  <c r="F119" i="1"/>
  <c r="F120" i="1"/>
  <c r="F121" i="1"/>
  <c r="F122" i="1"/>
  <c r="F123" i="1"/>
  <c r="F124" i="1"/>
  <c r="G113" i="1"/>
  <c r="G114" i="1"/>
  <c r="F113" i="1"/>
  <c r="F114" i="1"/>
  <c r="F95" i="1"/>
  <c r="F96" i="1"/>
  <c r="F97" i="1"/>
  <c r="G46" i="1"/>
  <c r="G47" i="1"/>
  <c r="G48" i="1"/>
  <c r="F10" i="2" l="1"/>
  <c r="E10" i="2" l="1"/>
  <c r="E21" i="2" l="1"/>
  <c r="F21" i="2"/>
  <c r="E116" i="2"/>
  <c r="E117" i="2"/>
  <c r="F117" i="2" l="1"/>
  <c r="F116" i="2"/>
  <c r="G151" i="1"/>
  <c r="F151" i="1"/>
  <c r="G118" i="1" l="1"/>
  <c r="F118" i="1"/>
  <c r="F94" i="1"/>
  <c r="F111" i="2" l="1"/>
  <c r="F114" i="2"/>
  <c r="E111" i="2"/>
  <c r="E114" i="2"/>
  <c r="F107" i="2"/>
  <c r="E110" i="2"/>
  <c r="E107" i="2"/>
  <c r="G148" i="1" l="1"/>
  <c r="F148" i="1"/>
  <c r="G112" i="1"/>
  <c r="F112" i="1"/>
  <c r="G45" i="1"/>
  <c r="F45" i="1"/>
  <c r="F113" i="2" l="1"/>
  <c r="E113" i="2"/>
</calcChain>
</file>

<file path=xl/sharedStrings.xml><?xml version="1.0" encoding="utf-8"?>
<sst xmlns="http://schemas.openxmlformats.org/spreadsheetml/2006/main" count="543" uniqueCount="347">
  <si>
    <t>№ п/п</t>
  </si>
  <si>
    <t>плановое значение</t>
  </si>
  <si>
    <t>фактическое значение</t>
  </si>
  <si>
    <t>Отклонение</t>
  </si>
  <si>
    <t xml:space="preserve">абсолютное
значение (+/-)
</t>
  </si>
  <si>
    <t>относительное значение (%)</t>
  </si>
  <si>
    <t xml:space="preserve">
Единица 
измерения
</t>
  </si>
  <si>
    <t>абсолютное
значение (+/-)</t>
  </si>
  <si>
    <t>плановое    значение</t>
  </si>
  <si>
    <t>Наименование   
мероприятий</t>
  </si>
  <si>
    <t>Объем финансирования, тыс.рублей</t>
  </si>
  <si>
    <t>да/нет</t>
  </si>
  <si>
    <t>да</t>
  </si>
  <si>
    <t>%</t>
  </si>
  <si>
    <t>7.</t>
  </si>
  <si>
    <t>Количество отремонтированных жилых помещений муниципального жилищного фонда в год</t>
  </si>
  <si>
    <t>Ликвидация несанкционированных свалок</t>
  </si>
  <si>
    <t>Итого по программе:</t>
  </si>
  <si>
    <t>км</t>
  </si>
  <si>
    <t>таблица № 2</t>
  </si>
  <si>
    <t xml:space="preserve">                                               таблица № 1 </t>
  </si>
  <si>
    <t>Площадь земель общего пользования, подлежащая содержанию</t>
  </si>
  <si>
    <t>чел</t>
  </si>
  <si>
    <t>ед</t>
  </si>
  <si>
    <t>шт</t>
  </si>
  <si>
    <t>Количество высаженных деревьев и кустарников</t>
  </si>
  <si>
    <t>мин</t>
  </si>
  <si>
    <t>Количество отловленных безнадзорных животных</t>
  </si>
  <si>
    <t>тыс.чел</t>
  </si>
  <si>
    <t>Количество предоставляемых помещений, находящихся в муниципальной собственности, в пользование социально ориентированным некоммерческим организациям</t>
  </si>
  <si>
    <t>Всего по программам:</t>
  </si>
  <si>
    <t xml:space="preserve">Результат реализации 
программы
</t>
  </si>
  <si>
    <t>Общая распространённость наркомании на 100 тыс. человек</t>
  </si>
  <si>
    <t>Организация и проведение Исполнителями мероприятий по обеспечению первичных мер пожарной безопасности (ежегодно)</t>
  </si>
  <si>
    <t>т</t>
  </si>
  <si>
    <t>Доля населения, выражающего удовлетворенность информационной открытостью органов местного самоуправления города Нефтеюганска, % от общей численности населения города</t>
  </si>
  <si>
    <t>Объем пассажирских перевозок автомобильным транспортом в границах города</t>
  </si>
  <si>
    <t>Протяженность сети автомобильных дорог общего пользования местного значения</t>
  </si>
  <si>
    <t>Доля населения, систематически занимающегося физической культурой и спортом, в общей численности населения</t>
  </si>
  <si>
    <t>Уровень обеспеченности населения спортивными сооружениями исходя из единовременной пропускной способности объектов спорта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</si>
  <si>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</si>
  <si>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</t>
  </si>
  <si>
    <t>из них учащихся и студентов</t>
  </si>
  <si>
    <t xml:space="preserve">Наименование  целевых  показателей
</t>
  </si>
  <si>
    <t>Количество услуг в сфере культуры, переданных на исполнение негосударственным (немуниципальным) организациям, в том числе социально ориентированным некоммерческим организациям</t>
  </si>
  <si>
    <t>Общая протяженность автомобильных дорог общего пользования местного значения, не соответствующих нормативным требованиям к транспортно-эксплуатационным показателям на 31 декабря отчетного года</t>
  </si>
  <si>
    <t>Доля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общей протяженности автомобильных дорог общего пользования местного значения</t>
  </si>
  <si>
    <t>3</t>
  </si>
  <si>
    <t>7</t>
  </si>
  <si>
    <t>Обеспеченность населения торговой площадью, кв.м на 1000 жителей</t>
  </si>
  <si>
    <t xml:space="preserve">Обеспеченность населения посадочными местами в организациях общественного питания в общедоступной сети, единиц на 1000 жителей </t>
  </si>
  <si>
    <t>Число субъектов малого и среднего предпринимательства на 10 тыс. населения, единиц</t>
  </si>
  <si>
    <t>Социально-экономическое развитие города Нефтеюганска</t>
  </si>
  <si>
    <t>м³</t>
  </si>
  <si>
    <t>Развитие жилищно-коммунального комплекса и повышение энергетической эффективности в городе Нефтеюганске</t>
  </si>
  <si>
    <t>м²</t>
  </si>
  <si>
    <t>тыс. м²</t>
  </si>
  <si>
    <t>Санитарная очистка береговой линии от мусора в границах города</t>
  </si>
  <si>
    <t>Площадь проведенной дезинфекции, дератизации</t>
  </si>
  <si>
    <t>Доля замены ветхих инженерных сетей теплоснабжения, водоснабжения, водоотведения от общей протяженности ветхих инженерных сетей теплоснабжения, водоснабжения, водоотведения</t>
  </si>
  <si>
    <t>Развитие жилищной сферы города Нефтеюганска</t>
  </si>
  <si>
    <t>2</t>
  </si>
  <si>
    <t>5</t>
  </si>
  <si>
    <t>8</t>
  </si>
  <si>
    <t>7.1</t>
  </si>
  <si>
    <t>10</t>
  </si>
  <si>
    <t>Доля утвержденных документов территориального планирования и градостроительного зонирования от общей потребности</t>
  </si>
  <si>
    <t>Доля муниципальных услуг в электронном виде в общем количестве предоставленных услуг по выдаче разрешения на строительство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</si>
  <si>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</si>
  <si>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Доля административных правонарушений, посягающих на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</t>
  </si>
  <si>
    <t>Укрепление межнационального и межконфессионального согласия, профилактика экстремизма в городе Нефтеюганске</t>
  </si>
  <si>
    <t>Количество молодых людей в возрасте от 14 до 30 лет, участвующих в проектах и программах по укреплению межнационального и межконфессионального согласия, поддержке и развитию языков и культуры народов Российской Федерации, проживающих на территории муниципального образования, обеспечению социальной и культурной адаптации мигрантов и профилактике экстремизма, (% от общего числа молодежи проживающей на территории муниципального образования).</t>
  </si>
  <si>
    <t>Доля граждан, положительно оценивающих состояние межнациональных отношений в муниципальном образовании (определяется по информации, представленной Департаментом общественных и внешних связей Ханты – Мансийского автономного округа-Югры, на основании результатов социологического исследования «О состоянии межнациональных и межконфессиональных отношений в Ханты-Мансийском автономном округе – Югре)</t>
  </si>
  <si>
    <t>Количество участников мероприятий, направленных на укрепление общероссийского гражданского единства</t>
  </si>
  <si>
    <t>Численность участников мероприятий, направленных на этнокультурное развитие народов России, проживающих в муниципальном образовании</t>
  </si>
  <si>
    <t>Количество публикаций в муниципальных СМИ, направленных на формирование этнокультурной компетентности граждан и пропаганду ценностей добрососедства и взаимоуважения</t>
  </si>
  <si>
    <t>Количество участников мероприятий, проводимых при участии российского казачества, направленных на сохранение и развитие самобытной казачьей культуры, и воспитание подрастающего поколения в духе патриотизма</t>
  </si>
  <si>
    <t>Защита населения и территории от чрезвычайных ситуаций, обеспечение первичных мер пожарной безопасности в городе Нефтеюганске</t>
  </si>
  <si>
    <t>Организация и проведение Исполнителями мероприятий по гражданской обороне, защите населения и территорий города Нефтеюганска от чрезвычайных ситуаций (ежегодно)</t>
  </si>
  <si>
    <t>Развитие образования и молодёжной политики</t>
  </si>
  <si>
    <t>Доля детей в возрасте от 5 до 18 лет, охваченных дополнительным образованием</t>
  </si>
  <si>
    <t>Доля детей в возрасте от 6 до 17 лет (включительно), охваченных всеми формами отдыха и оздоровления, от общей численности детей, нуждающихся в оздоровлении</t>
  </si>
  <si>
    <t>Развитие физической культуры и спорта в городе Нефтеюганске</t>
  </si>
  <si>
    <t>Доля занимающихся по программам спортивной подготовки в организациях ведомственной принадлежности физической культуры и спорта, в общем количестве занимающихся в организациях ведомственной принадлежности физической культуры и спорта</t>
  </si>
  <si>
    <t>Доля детей и молодежи, систематически занимающихся физической культурой и спортом, в общей численности детей и молодежи</t>
  </si>
  <si>
    <t>Доля граждан старшего возраста, систематически занимающихся физической культурой и спортом в общей численности граждан старшего возраста</t>
  </si>
  <si>
    <t>Доля граждан среднего возраста, систематически занимающихся физической культурой и спортом, в общей численности граждан среднего возраста</t>
  </si>
  <si>
    <t>Развитие культуры и туризма в городе Нефтеюганске</t>
  </si>
  <si>
    <t>Количество организованных мероприятий (выставок, конференций, совещаний, ознакомительных поездок и др.) и участие в выездных мероприятиях, направленных на продвижение туристского потенциала города Нефтеюганска</t>
  </si>
  <si>
    <t>м2</t>
  </si>
  <si>
    <t>Доступная среда в городе Нефтеюганске</t>
  </si>
  <si>
    <t>Доля доступных объектов социальной сферы, находящихся в муниципальной собственности, от общего объёма приоритетных объектов, доступных для инвалидов</t>
  </si>
  <si>
    <t>Количество социально значимых проектов социально ориентированных некоммерческих организаций, получивших финансовую поддержку в форме субсидий</t>
  </si>
  <si>
    <t>Количество субсидий социально ориентированным некоммерческим организациям, не являющимся муниципальными учреждениями, осуществляющим на основании лицензии образовательную деятельность в качестве основного вида деятельности</t>
  </si>
  <si>
    <t>Количество размещенного информационного материала в СМИ о деятельности и проектах социально ориентированных некоммерческих организаций</t>
  </si>
  <si>
    <t>Количество граждан, принимающих участие в деятельности социально ориентированных некоммерческих организаций</t>
  </si>
  <si>
    <t>Развитие транспортной системы в городе Нефтеюганске</t>
  </si>
  <si>
    <t>Управление муниципальными финансами города Нефтеюганска</t>
  </si>
  <si>
    <t>Доля главных распорядителей бюджетных средств города, имеющих оценку качества финансового менеджмента более 85 баллов</t>
  </si>
  <si>
    <t>Управление муниципальным имуществом города Нефтеюганска</t>
  </si>
  <si>
    <t>Доля объектов муниципального имущества города Нефтеюганска, для которых определена целевая функция, в том числе:</t>
  </si>
  <si>
    <t>1.1</t>
  </si>
  <si>
    <t>1.2</t>
  </si>
  <si>
    <t>муниципальные унитарные предприятия</t>
  </si>
  <si>
    <t>хозяйственные общества, акции (доли) которых находятся в собственности муниципального образования город Нефтеюганск (компании с муниципальным участием)</t>
  </si>
  <si>
    <t>4</t>
  </si>
  <si>
    <t>Доля отремонтированных объектов недвижимого имущества, переданного на праве оперативного управления администрации города Нефтеюганска, органам администрации города Нефтеюганска, к объектам, переданным на праве оперативного управления администрации города Нефтеюганска, органам администрации города Нефтеюганска, требующих проведения капитального ремонта, реконструкции</t>
  </si>
  <si>
    <t>Доля объектов недвижимого имущества, на которое зарегистрировано право оперативного управления в общем количестве объектов, по которым принято решение о передаче в оперативное управление</t>
  </si>
  <si>
    <t>Доля объектов недвижимого имущества, на которые зарегистрировано право собственности  муниципального образования в общем объеме объектов, подлежащих государственной регистрации за исключением земельных участков</t>
  </si>
  <si>
    <t>Доля неиспользуемого недвижимого имущества в общем количестве недвижимого имущества муниципального образования, за исключением жилых помещений</t>
  </si>
  <si>
    <t>Развитие образования и молодёжной политики в городе Нефтеюганске</t>
  </si>
  <si>
    <t>Обеспечение предоставления дошкольного, общего, дополнительного образования</t>
  </si>
  <si>
    <t>Развитие материально-технической базы образовательных организаций</t>
  </si>
  <si>
    <t>Обеспечение персонифицированного финансирования дополнительного образования</t>
  </si>
  <si>
    <t>Обеспечение отдыха и оздоровления детей в каникулярное время</t>
  </si>
  <si>
    <t>Обеспечение функционирования казённого учреждения</t>
  </si>
  <si>
    <t>Развитие библиотечного и музейного дела, профессионального искусства, художественно-творческой деятельности; сохранение, возрождение и развитие народных художественных промыслов и ремесел</t>
  </si>
  <si>
    <t>Развитие дополнительного образования в сфере культуры</t>
  </si>
  <si>
    <t>Обеспечение деятельности комитета культуры и туризма</t>
  </si>
  <si>
    <t>Доступная среда  в городе Нефтеюганске</t>
  </si>
  <si>
    <t>Управление муниципальным имуществом  города Нефтеюганска</t>
  </si>
  <si>
    <t>Доля потребительских споров, разрешенных в досудебном и внесудебном порядке, в общем количестве споров с участием потребителей</t>
  </si>
  <si>
    <t>Объём эфирного времени в электронных средствах массовой информации города Нефтеюганска</t>
  </si>
  <si>
    <t>Процент выполнения контрольных мероприятий к общему количеству запланированных мероприятий</t>
  </si>
  <si>
    <t>Доля среднесписочной численности занятых на малых и средних предприятиях в общей численности работающих</t>
  </si>
  <si>
    <t>Доля предприятий торговой площадью более 50 кв.м</t>
  </si>
  <si>
    <t>Производство мяса в живом весе</t>
  </si>
  <si>
    <t>Производство молока</t>
  </si>
  <si>
    <t>Поголовье сельскохозяйственных животных по основной отрасли животноводства</t>
  </si>
  <si>
    <t>Количество разработанных методических рекомендаций (памяток, пособий) по вопросам труда и охраны труда для руководителей и представительных органов работников</t>
  </si>
  <si>
    <t>Доля организаций, заключивших и представивших на уведомительную регистрацию коллективные договоры</t>
  </si>
  <si>
    <t>Количество руководителей и специалистов организаций, ежегодно проходящих обучение и проверку знаний требований охраны труда в обучающих организациях, имеющих лицензию на проведение обучения</t>
  </si>
  <si>
    <t>Количество организаций, реализующих утвержденные ежегодные планы мероприятий по улучшению условий и охраны труда, от общего количества отчитавшихся организаций</t>
  </si>
  <si>
    <t>Удельный вес организаций, охваченных методической помощью по вопросам труда и охраны труда, по данным государственной статистики</t>
  </si>
  <si>
    <t>Доля записей актов гражданского состояния, внесенных в электронную базу данных, от общего объема архивного фонда отдела ЗАГС</t>
  </si>
  <si>
    <t>Среднее время ожидания в очереди при обращении заявителя в орган местного самоуправления для получения муниципальных услуг</t>
  </si>
  <si>
    <t>Доля молодежи (в возрасте от 14 до 30 лет), вовлеченной в реализацию проектов по профилактике наркомании, в общей численности молодежи</t>
  </si>
  <si>
    <t>Доля детей в возрасте 1-6 лет, стоящих на учете для определения в муниципальные дошкольные образовательные учреждения, в общей численности детей в возрасте 1-6 лет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</si>
  <si>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образовательных учреждений</t>
  </si>
  <si>
    <t>Удовлетворенность населения деятельностью органов местного самоуправления 
(% от числа опрошенных) в сфере образования и молодежной политики</t>
  </si>
  <si>
    <t>Удовлетворенность населения деятельностью органов местного самоуправления (процентов от числа опрошенных)</t>
  </si>
  <si>
    <t>Исполнение рекомендаций контрольных мероприятий при дальнейшем исполнении бюджета</t>
  </si>
  <si>
    <t>Общая площадь жилых помещений, приходящаяся в среднем на одного жителя, в том числе введенная в действие за один год</t>
  </si>
  <si>
    <t>Профилактика терроризма в городе Нефтеюганске</t>
  </si>
  <si>
    <t>Численность обучающихся и молодежи, вовлеченных в мероприятия, направленные на профилактику терроризма</t>
  </si>
  <si>
    <t>тыс.чел.</t>
  </si>
  <si>
    <t xml:space="preserve">Количество детей мигрантов, трудовых мигрантов, принявших участие в мероприятиях, направленных на профилактику терроризма </t>
  </si>
  <si>
    <t>Количество муниципальных служащих и работников муниципальных учреждений, прошедших курсы повышения квалификации по вопросам профилактики терроризма</t>
  </si>
  <si>
    <t>Количество материалов, направленных на профилактику терроризма</t>
  </si>
  <si>
    <t>Количество преступлений террористической  направленности</t>
  </si>
  <si>
    <t>Доля обеспеченности средствами антитеррористической защищенности объектов, находящихся в ведении муниципального образования</t>
  </si>
  <si>
    <t>Число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</t>
  </si>
  <si>
    <t>Удовлетворенность населения деятельностью органов местного самоуправления  в сфере культуры</t>
  </si>
  <si>
    <t>Количество освобожденных земельных участков</t>
  </si>
  <si>
    <t>участок</t>
  </si>
  <si>
    <t>-</t>
  </si>
  <si>
    <t>Исполнение плана мероприятий направленного на эффективное использование земельными ресурсами в границах муниципального образования город Нефтеюганск</t>
  </si>
  <si>
    <t>Ежемесячное денежное вознаграждение за классное руководство педагогическим работникам муниципальных образовательных организаций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</si>
  <si>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</si>
  <si>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Доля преступлений, совершенных несовершеннолетними в общем количестве зарегистрированных преступлений</t>
  </si>
  <si>
    <t>Доля педагогических работников муниципальных общеобразовательных организаций, получивших вознаграждение за классное руководство, в общей численности педагогических работников такой категории</t>
  </si>
  <si>
    <t>Доля обучающихся, получающих начальное общее образование в муниципальных образовательных организациях, получающих бесплатное горячее питание, к общему количеству обучающихся, получающих начальное общее образование в муниципальных образовательных организациях</t>
  </si>
  <si>
    <t>Объём эфирного времени в электронных средствах массовой информации города Нефтеюганска посредством телевещания</t>
  </si>
  <si>
    <t>Объём эфирного времени в электронных средствах массовой информации города Нефтеюганска посредством радиовещания</t>
  </si>
  <si>
    <t>Процент горения (не менее 95%) от всех объектов уличного, дворового освещения и иллюминации в городе Нефтеюганске, находящихся на обслуживании получателя субсидии – не менее 95%</t>
  </si>
  <si>
    <t>тыс.кв.м</t>
  </si>
  <si>
    <t>Количество квадратных  метров расселенного аварийного жилищного фонда, признанного таковым до 1 января 2017 года</t>
  </si>
  <si>
    <t>Объем жилищного строительства (в год)</t>
  </si>
  <si>
    <t>Увеличение числа посещений культурных мероприятий</t>
  </si>
  <si>
    <t>тыс.шт</t>
  </si>
  <si>
    <t>Снижение количества мест концентрации дорожно-транспортных происшествий (аварийно-опасных участков) на дорожной сети</t>
  </si>
  <si>
    <t>Снижение количества погибших в дорожно-транспортных происшествиях (чел./ 100 тыс. чел.)</t>
  </si>
  <si>
    <t>Обеспечение выполнения минимального перечня услуг и работ, необходимых для обеспечения надлежащего содержания общего имущества в многоквартирном доме (не менее 100%) от работ и услуг, предусмотренных договором (управления или содержания)</t>
  </si>
  <si>
    <t>Процент обеспечения помывок льготных категорий граждан (не менее 100%) от всех обратившихся за мерами социальной поддержки в виде льготного пользования услугами городской бани</t>
  </si>
  <si>
    <t>Исполнение запланированных работ по проведению капитального ремонта в МКД вследствие возникновения неотложной необходимости - не менее 100%</t>
  </si>
  <si>
    <t>Выполнение капитального ремонта объектов централизованных систем водоснабжения и водоотведения, предусмотренных к реализации планом мероприятий по капитальному ремонту (не менее 100% от плана мероприятий)</t>
  </si>
  <si>
    <t>Удовлетворенность населения деятельностью органов местного самоуправления в сфере физической культуры и спорта (% от числа опрошенных)</t>
  </si>
  <si>
    <t>9</t>
  </si>
  <si>
    <t>6</t>
  </si>
  <si>
    <t>семей</t>
  </si>
  <si>
    <t>Количество молодых семей, получивших меры государственной поддержки для улучшения жилищных условий</t>
  </si>
  <si>
    <t>п. м.</t>
  </si>
  <si>
    <t>Протяженность вновь построенных инженерных сетей, переданных в орган местного самоуправления</t>
  </si>
  <si>
    <t>Вовлеченность населения в волонтерскую антинаркотическую деятельность</t>
  </si>
  <si>
    <t>Количество граждан, принявших участие в физкультурных мероприятиях и массовых спортивных мероприятиях</t>
  </si>
  <si>
    <t>Анализ  выполнения комплекса работ по реализации стратегий, комплексных программ, концепций, прогнозов, а так же целеполагающих документов муниципального образования город Нефтеюганск</t>
  </si>
  <si>
    <t>Отчет о социально-экономическом развитии муниципального образования</t>
  </si>
  <si>
    <t>Формирование перечня и методологического руководства при разработке муниципальных программ и ведомственных программ</t>
  </si>
  <si>
    <t xml:space="preserve">Отношение объема муниципального долга к общему объему доходов бюджета </t>
  </si>
  <si>
    <t>˂=50</t>
  </si>
  <si>
    <t>7=5/4*100-100</t>
  </si>
  <si>
    <t>6=5-4</t>
  </si>
  <si>
    <t>10/300</t>
  </si>
  <si>
    <t>Количество ветеранов боевых действий, инвалидов и семей, имеющих детей-инвалидов, вставших на учет в качестве нуждающихся в жилых помещениях до 1 января 2005 года, получивших меры государственной поддержки для улучшения жилищных условий</t>
  </si>
  <si>
    <t>Площадь земель общего пользования, подлежащая содержанию в зимний период</t>
  </si>
  <si>
    <t>Обеспечение вывоза бытовых сточных вод от многоквартирных жилых домов, подключенных к централизованной системе водоснабжения, оборудованных внутридомовой системой водоотведения и не подключенных к сетям централизованной системы водоотведения на территории города Нефтеюганска (не менее 100% домов от количества домов, предусмотренных графиком откачки и вывоза бытовых сточных вод)</t>
  </si>
  <si>
    <t>Уровень преступности на улицах и в общественных местах (число зарегистрированных преступлений на 100 тыс. человек населения)</t>
  </si>
  <si>
    <t>Производство яйца кур</t>
  </si>
  <si>
    <t>Валовый сбор овощей открытого грунта</t>
  </si>
  <si>
    <t>Социальная поддержка для граждан, заключивших договор о целевом обучении по программе высшего образования в высших учебных заведениях Ханты-Мансийского автономного округа-Югры по педагогическим специальностям</t>
  </si>
  <si>
    <t>Количество граждан, расселенных из аварийного жилищного фонда, признанного таковым до           1 января 2017 года</t>
  </si>
  <si>
    <t>Доступность дошкольного образования для детей в возрасте от 1,5 до 3 лет</t>
  </si>
  <si>
    <t>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</t>
  </si>
  <si>
    <t>Охват детей деятельностью региональных центров выявления, поддержки и развития способностей и талантов у детей, молодежи, технопарков «Кванториум», «IT-куб»</t>
  </si>
  <si>
    <t>Доля обучающихся по программам основного и среднего общего образования, охваченных мероприятиями, направленным на раннюю профессиональную ориентацию, в том числе в рамках программы «Билет в будущее»</t>
  </si>
  <si>
    <t>Доля общеобразовательных организаций, оснащенных в целях внедрения цифровой образовательной среды</t>
  </si>
  <si>
    <t>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</t>
  </si>
  <si>
    <t>Доля педагогических работников, использующих сервисы федеральной информационно-сервисной платформы цифровой образовательной среды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</si>
  <si>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</si>
  <si>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Повышение уровня информированности населения о реализации национального проекта «Культура» на территории города Нефтеюганска (% от числа опрошенных) с целью определения доверия к органам власти</t>
  </si>
  <si>
    <t>Развитие услуги доставки готовых блюд организаций общественного питания в общедоступной сети, единиц на 1000 жителей</t>
  </si>
  <si>
    <t>11</t>
  </si>
  <si>
    <t>Информирование граждан о реализации национального проекта «Жилье и городская среда»</t>
  </si>
  <si>
    <t>из них в мероприятиях, направленных на формирование негативного общественного мнения, среди различных возрастных категорий, к потреблению алкоголя, табачной или никотинсодержащей продукции, немедицинскому потреблению наркотиков</t>
  </si>
  <si>
    <t>Повышение уровня информированности населения о национальном проекте «Демография» и его реализации на территории города Нефтеюганска</t>
  </si>
  <si>
    <t>Доля граждан, положительно оценивающих деятельность органов местного самоуправления по обеспечению антитеррористической безопасности на территории муниципального образования</t>
  </si>
  <si>
    <t xml:space="preserve">Обеспечение организации и проведения государственной итоговой аттестации </t>
  </si>
  <si>
    <t xml:space="preserve">Обеспечение реализации молодёжной политики </t>
  </si>
  <si>
    <t>Обеспечение выполнения функции управления и контроля в сфере образования и молодёжной политики</t>
  </si>
  <si>
    <t xml:space="preserve">Организация культурно-массовых мероприятий </t>
  </si>
  <si>
    <t xml:space="preserve">Усиление социальной направленности культурной политики </t>
  </si>
  <si>
    <t>Создание условий в городе Нефтеюганске, ориентирующих граждан на здоровый образ жизни посредством занятий физической культурой и спортом, популяризация массового спорта</t>
  </si>
  <si>
    <t>Подготовка спортивного резерва и спорта высших достижений</t>
  </si>
  <si>
    <t>Совершенствование инфраструктуры спорта в городе Нефтеюганске</t>
  </si>
  <si>
    <t xml:space="preserve">Организационное обеспечение функционирования отрасли </t>
  </si>
  <si>
    <t>Осуществление полномочий в области градостроительной деятельности</t>
  </si>
  <si>
    <t>Освобождение земельных участков, планируемых для жилищного строительства и комплекса мероприятий по формированию земельных участков для индивидуального жилищного строительства</t>
  </si>
  <si>
    <t>Региональный проект «Обеспечение устойчивого сокращения непригодного для проживания жилищного фонда»</t>
  </si>
  <si>
    <t>Улучшение жилищных условий отдельных категорий граждан</t>
  </si>
  <si>
    <t>Предоставление субсидий организациям коммунального комплекса, предоставляющим коммунальные услуги населению</t>
  </si>
  <si>
    <t>Региональный проект «Чистая вода»</t>
  </si>
  <si>
    <t>Поддержка технического состояния жилищного фонда</t>
  </si>
  <si>
    <t>Улучшение санитарного состояния городских территорий</t>
  </si>
  <si>
    <t xml:space="preserve">Благоустройство и озеленение города </t>
  </si>
  <si>
    <t>Организационное обеспечение функционирования отрасли</t>
  </si>
  <si>
    <t>Обеспечение функционирования и развития систем видеонаблюдения в сфере общественного порядка в местах массового пребывания граждан, в наиболее криминогенных общественных местах и на улицах города</t>
  </si>
  <si>
    <t>Мероприятия по повышению уровня пожарной безопасности муниципальных учреждений города</t>
  </si>
  <si>
    <t>Обеспечение исполнения муниципальных функций администрации</t>
  </si>
  <si>
    <t>Повышение качества оказания муниципальных услуг, выполнение других обязательств муниципального образования</t>
  </si>
  <si>
    <t>Проведение работ по оценке и формированию земельных участков в целях эффективного управления земельными ресурсами</t>
  </si>
  <si>
    <t>Реализация переданных государственных полномочий на осуществление деятельности по содержанию штатных единиц органов местного самоуправления</t>
  </si>
  <si>
    <t>Государственная поддержка развития растениеводства и животноводства, переработки и реализации продукции</t>
  </si>
  <si>
    <t>Обеспечение доступности и повышение качества транспортных услуг автомобильным транспортом</t>
  </si>
  <si>
    <t>Обеспечение функционирования сети автомобильных дорог общего пользования местного значения</t>
  </si>
  <si>
    <t>Улучшение условий дорожного движения и устранение опасных участков на улично-дорожной сети</t>
  </si>
  <si>
    <t>Обеспечение деятельности  департамента финансов</t>
  </si>
  <si>
    <t>Развитие гражданского общества</t>
  </si>
  <si>
    <t>Оказание финансовой и имущественной поддержки социально ориентированным некоммерческим организациям</t>
  </si>
  <si>
    <t>Поддержка и реализация потенциала молодежи на территории муниципального образования город Нефтеюганск</t>
  </si>
  <si>
    <t xml:space="preserve">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 </t>
  </si>
  <si>
    <t>Проведение в образовательных организациях мероприятий по воспитанию патриотизма, культуры мирного поведения, по обучению навыкам бесконфликтного общения, а также умению отстаивать собственное мнение, противодействовать социально опасному поведению, в том числе вовлечению в экстремистскую деятельность, всеми законными средствами</t>
  </si>
  <si>
    <t>Организация просветительской работы среди обучающихся общеобразовательных организаций, направленной на формирование знаний об ответственности за участие в экстремистской деятельности, разжигание межнациональной, межрелигиозной розни</t>
  </si>
  <si>
    <t>Устройство асфальтобетонного покрытия проездов (в т.ч. ремонт)</t>
  </si>
  <si>
    <t>Общая площадь восстановленных, в том числе рекультивированных земель подверженных негативному воздействию накопленного вреда окружающей среде, га
централизованной системы водоотведения на территории города Нефтеюганска</t>
  </si>
  <si>
    <t>Количество изъятых объектов недвижимого имущества, расположенных на земельных участках, изымаемых для муниципальных нужд</t>
  </si>
  <si>
    <t>Количество негосударственных организаций, в том числе СОНКО, участвующих в реализации мероприятий муниципальной программы</t>
  </si>
  <si>
    <t>час</t>
  </si>
  <si>
    <t xml:space="preserve">Объем печатных изданий города Нефтеюганска </t>
  </si>
  <si>
    <t xml:space="preserve">Количество форм непосредственного осуществления местного самоуправления и участия населения в осуществлении местного самоуправления  в городе Нефтеюганске и случаев их применения </t>
  </si>
  <si>
    <t>Доля отобранных заявок на реализацию инициативного проекта, по которым в полном объеме осуществлены все запланированные мероприятия</t>
  </si>
  <si>
    <t xml:space="preserve">Количество мероприятий, проведенных с участием социально ориентированных некоммерческих организаций </t>
  </si>
  <si>
    <t xml:space="preserve">Численность молодых людей в возрасте от 14 до 35 лет, вовлеченных в реализуемые проекты и программы в сфере поддержки талантливой молодежи </t>
  </si>
  <si>
    <t xml:space="preserve">Численность населения, работающего в качестве волонтеров </t>
  </si>
  <si>
    <t>12</t>
  </si>
  <si>
    <t>Отчёт о ходе реализации муниципальных  программ города Нефтеюганска и использования финансовых средств за 1 полугодие 2023 года</t>
  </si>
  <si>
    <t>Реализация энергосберегающих мероприятий в муниципальном секторе</t>
  </si>
  <si>
    <t>Реализация инициативных проектов, отобранных по результатам конкурса</t>
  </si>
  <si>
    <t>Региональный проект "Чистая страна"</t>
  </si>
  <si>
    <t>Реализация полномочий в сфере жилищно-коммунального комплекса</t>
  </si>
  <si>
    <t>Проектирование и строительство инженерных сетей для увеличения объемов жилищного строительства</t>
  </si>
  <si>
    <t>Изъятие земельных участков и расположенных на них объектов, в целях реализации полномочий в области жилищных отношений, установленных законодательством Российской Федерации</t>
  </si>
  <si>
    <t>Создание условий для деятельности народных дружин</t>
  </si>
  <si>
    <t>Приобретение нежилых помещений под размещение участковых пунктов полиции</t>
  </si>
  <si>
    <t>Организация и проведение профилактических мероприятий</t>
  </si>
  <si>
    <t>Развитие и поддержка добровольческого (волонтерского) антинаркотического движения, в том числе немедицинского потребления наркотиков</t>
  </si>
  <si>
    <t>Развитие и использование потенциала молодежи в интересах укрепления единства российской нации, упрочения мира и согласия</t>
  </si>
  <si>
    <t>Просветительские мероприятия, направленные на популяризацию и поддержку русского языка, как государственного языка Российской Федерации и языка межнационального общения, а также поддержку родных языков народов России, проживающих в муниципальном образовании</t>
  </si>
  <si>
    <t>Организация и проведение среди молодёжи города мероприятий, направленных на воспитание уважения к представителям разных этносов, профилактику экстремистских проявлений, мониторинг экстремистских настроений в молодежной среде (посредством анкетирования)</t>
  </si>
  <si>
    <t>Снижение рисков и смягчение последствий чрезвычайных ситуаций природного и техногенного характера на территории города</t>
  </si>
  <si>
    <t>Повышение уровня правового воспитания участников дорожного движения, культуры их поведения и профилактика детского дорожно-транспортного травматизма</t>
  </si>
  <si>
    <t>Организация отдыха и оздоровления детей</t>
  </si>
  <si>
    <t>Укрепление материально-технической базы учреждений сферы физической культуры и спорта</t>
  </si>
  <si>
    <t>Техническое обследование, реконструкция, капитальный ремонт, строительство объектов культуры</t>
  </si>
  <si>
    <t>Региональный проект "Создание условий для легкого старта и комфортного ведения бизнеса"</t>
  </si>
  <si>
    <t>Региональный проект "Акселерация субъектов малого и среднего предпринимательства"</t>
  </si>
  <si>
    <t>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</si>
  <si>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Приспособление жилых помещений инвалидов и общего имущества в многоквартирных домах, с учетом потребностей инвалидов и обеспечениях их доступности для инвалидов</t>
  </si>
  <si>
    <t>Управление и распоряжение муниципальным имуществом города Нефтеюганска</t>
  </si>
  <si>
    <t>Обеспечение деятельности департамента муниципального имущества администрации города Нефтеюганска</t>
  </si>
  <si>
    <t>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Нефтеюганска, органам администрации города Нефтеюганска, за исключением переданного в пользование муниципальным учреждениям</t>
  </si>
  <si>
    <t>Размещение социально значимой информации на наружных информационных поверхностях</t>
  </si>
  <si>
    <t>Повышение квалификации по вопросам профилактики терроризма для муниципальных служащих и работников муниципальных учреждений</t>
  </si>
  <si>
    <t>Повышение уровня антитеррористической защищенности муниципальных объектов</t>
  </si>
  <si>
    <t>Количество установленных детских игровых площадок</t>
  </si>
  <si>
    <t>Содержание животных, оставленных в приюте на пожизненном содержании (агрессивных), находящихся в муниципальной собственности</t>
  </si>
  <si>
    <t>Количество изъятых жилых/нежилых помещений и долей земельных участков, на которых они расположены для муниципальных нужд</t>
  </si>
  <si>
    <t>из них несовершеннолетних</t>
  </si>
  <si>
    <t>13</t>
  </si>
  <si>
    <t>Количество мероприятий направленных на раннее выявления детей и подростков потребляющих алкоголь, предусмотрев оказание им необходимой социальной и  психологической помощи</t>
  </si>
  <si>
    <t>Количество приспособленных жилых помещений и общего имущества в многоквартирных домах для беспрепятственного доступа к ним инвалидов и других маломобильных групп населения</t>
  </si>
  <si>
    <t>Объемы ввода в эксплуатацию после строительства и реконструкции автомобильных дорог общего пользования местного значения</t>
  </si>
  <si>
    <t>Прирост протяженности сети автомобильных дорог общего пользования местного значения в результате строительства новых автомобильных дорог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</si>
  <si>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</t>
  </si>
  <si>
    <t>Развитие сферы культуры и туризма в городе Нефтеюганске</t>
  </si>
  <si>
    <t>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</t>
  </si>
  <si>
    <t>Узнаваемость национального проекта</t>
  </si>
  <si>
    <t>Доверие должностным лицам органов местного самоуправления, принимающим решение по предоставлению финансовой поддержки субъектов малого и среднего предпринимательства</t>
  </si>
  <si>
    <t xml:space="preserve"> Реконструкция, расширение, модернизация, строительство коммунальных объектов, в том числе объектов питьевого водоснабжения"</t>
  </si>
  <si>
    <t>Региональный проект "Формирование комфортной городской среды"</t>
  </si>
  <si>
    <t>Изъятие земельных участков и расположенных на них объектов недвижимого имущества для муниципальных нужд</t>
  </si>
  <si>
    <t>Ликвидация и расселение приспособленных для проживания строений</t>
  </si>
  <si>
    <t>Обеспечение жильем молодых семей государственной программы РФ "Обеспечение доступным и комфортным жильем и коммунальными услугами граждан РФ"</t>
  </si>
  <si>
    <t>Создание условий для деятельности субъектов профилактики наркомании</t>
  </si>
  <si>
    <t>Проведение информационной антинаркотической политики, просветительских мероприятий</t>
  </si>
  <si>
    <t>Содействие этнокультурному многообразию народов России</t>
  </si>
  <si>
    <t>Повышение профессионального уровня работников образовательных организаций в сфере профилактики экстремизма, разработка и внедрение новых педагогических методик, направленных на профилактику экстремизма</t>
  </si>
  <si>
    <t>Региональный проект «Патриотическое воспитание граждан Российской Федерации»</t>
  </si>
  <si>
    <t>Региональный проект "Спорт - норма жизни"</t>
  </si>
  <si>
    <t>Усиление социальной направленности муниципальной политики в сфере физической культуры и спорта"</t>
  </si>
  <si>
    <t>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</t>
  </si>
  <si>
    <t>Финансовая поддержка субъектов малого и среднего предпринимательства, имеющих статус "социальное предприятие</t>
  </si>
  <si>
    <t>Строительство (реконструкция), капитальный ремонт и ремонт автомобильных дорог общего пользования местного значения</t>
  </si>
  <si>
    <t>Приобретение и установка урн для мусора</t>
  </si>
  <si>
    <t>14</t>
  </si>
  <si>
    <t>Количество ликвидированных приспособленных для проживания строений</t>
  </si>
  <si>
    <t>строение</t>
  </si>
  <si>
    <t xml:space="preserve">Доля детей в возрасте от 5 до 18 лет, охваченных дополнительными образовательными программами спортивной подготовки, в общей численности детей данной возрастной категории </t>
  </si>
  <si>
    <t>Количество отремонтированных помещений,  находящихся в пользовании, в результате наступления страховых случаев, (шт.).</t>
  </si>
  <si>
    <t>30/955</t>
  </si>
  <si>
    <t>Численность воспитанников в возрасте от 0 до 3 лет, посещающих образовательные организации, реализующие образовательные программы дошкольного образования</t>
  </si>
  <si>
    <t>Доля детей в возрасте от 3 до 7 лет, получающих дошкольное образование в текущем году в общей численности детей в возрасте от 3 до 7 лет, находящихся в очереди на получение в текущем году дошкольного образования</t>
  </si>
  <si>
    <t>Доля выпускников, получивших по итогам единого государственного экзамена по математике не менее 70 баллов, от общего количества участников единого государственного экзамена по математике</t>
  </si>
  <si>
    <t>Доля выпускников, получивших по итогам единого государственного экзамена по русскому языку не менее 70 баллов, от общего количества участников единого государственного экзамена по русскому языку</t>
  </si>
  <si>
    <t>Доля обучающихся, занимающихся в одну смену, в общей численности обучающихся в общеобразовательных организация</t>
  </si>
  <si>
    <t>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</t>
  </si>
  <si>
    <t>Численность обучающихся, вовлеченных в деятельность общественных объединений, в т.ч. волонтерских и добровольческих, накопительным итогом</t>
  </si>
  <si>
    <t>Доля средств местного бюджета, предоставленных  негосударственным организациям, в том числе социально ориентированным некоммерческим организациям, на предоставление услуг (работ), в общем объёме средств местного бюджета, предусмотренного на предоставление услуг (работ) в сфере образования и молодёжной политики</t>
  </si>
  <si>
    <t>Доля негосударственных, в том числе некоммерческих, организаций, предоставляющих услуги в сфере образования и молодёжной политики, в общем числе организаций, предоставляющих услуги в</t>
  </si>
  <si>
    <t>Доля учителей русского языка и литературы, прошедших повышение квалификации по направлению «русский язык и литература», от общего числа учителей русского языка и литературы</t>
  </si>
  <si>
    <t>Доля общеобразовательных организаций, в которых осуществляется деятельность по гражданско-патриотическому воспитанию, в общем количестве общеобразовательных организаций</t>
  </si>
  <si>
    <t>Доля общеобразовательных организаций, в которых осуществляется деятельность по формированию у подрастающего поколения культуры толерантности, социальной компетентности в сфере этнического и межконфессионального  взаимодействия, в общем количестве общеобразовательных организаций</t>
  </si>
  <si>
    <t>Доля общеобразовательных организаций, в которых осуществляется деятельность по профилактике дорожно-транспортных происшествий с участием несовершеннолетних, в общем количестве общеобразовательных организаций</t>
  </si>
  <si>
    <t>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основных общеобразовательных программ начального общего, основного общего и среднего общего образования</t>
  </si>
  <si>
    <t>Доля детей в возрасте от 5 до 18 лет, обучающихся по дополнительным общеразвивающим программам за счет социального сертификата на получение муниципальной услуги в социальной сфере</t>
  </si>
  <si>
    <t>20/655</t>
  </si>
  <si>
    <t>200/218</t>
  </si>
  <si>
    <t>Уровень удовлетворенности населения муниципального образования качеством предоставления муниципальных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</si>
</sst>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0.0"/>
    <numFmt numFmtId="165" formatCode="#,##0.0"/>
    <numFmt numFmtId="166" formatCode="#,##0.000"/>
    <numFmt numFmtId="167" formatCode="0.000"/>
    <numFmt numFmtId="168" formatCode="#,##0.0000"/>
    <numFmt numFmtId="169" formatCode="#,##0.00000"/>
  </numFmts>
  <fonts count="1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114">
    <xf numFmtId="0" fontId="0" fillId="0" borderId="0" xfId="0"/>
    <xf numFmtId="4" fontId="2" fillId="0" borderId="19" xfId="0" applyNumberFormat="1" applyFont="1" applyFill="1" applyBorder="1" applyAlignment="1">
      <alignment horizontal="center" vertical="center"/>
    </xf>
    <xf numFmtId="4" fontId="1" fillId="0" borderId="19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2" fillId="0" borderId="7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/>
    </xf>
    <xf numFmtId="4" fontId="1" fillId="0" borderId="7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left" vertical="top" wrapText="1"/>
    </xf>
    <xf numFmtId="4" fontId="2" fillId="0" borderId="0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0" fontId="4" fillId="0" borderId="0" xfId="0" applyFont="1" applyFill="1"/>
    <xf numFmtId="0" fontId="2" fillId="0" borderId="6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" fontId="1" fillId="0" borderId="7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6" fontId="1" fillId="0" borderId="12" xfId="0" applyNumberFormat="1" applyFont="1" applyFill="1" applyBorder="1" applyAlignment="1">
      <alignment horizontal="center" vertical="center"/>
    </xf>
    <xf numFmtId="166" fontId="2" fillId="0" borderId="12" xfId="0" applyNumberFormat="1" applyFont="1" applyFill="1" applyBorder="1" applyAlignment="1">
      <alignment horizontal="center" vertical="center"/>
    </xf>
    <xf numFmtId="166" fontId="2" fillId="0" borderId="1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2" fontId="3" fillId="0" borderId="0" xfId="0" applyNumberFormat="1" applyFont="1" applyFill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165" fontId="1" fillId="0" borderId="1" xfId="0" applyNumberFormat="1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right" vertical="top" wrapText="1"/>
    </xf>
    <xf numFmtId="0" fontId="2" fillId="0" borderId="10" xfId="0" applyFont="1" applyFill="1" applyBorder="1" applyAlignment="1">
      <alignment horizontal="right" vertical="center" wrapText="1"/>
    </xf>
    <xf numFmtId="4" fontId="2" fillId="0" borderId="10" xfId="0" applyNumberFormat="1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3" fillId="0" borderId="0" xfId="0" applyFont="1" applyFill="1"/>
    <xf numFmtId="0" fontId="9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9" fillId="0" borderId="12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0" fontId="9" fillId="0" borderId="20" xfId="0" applyFont="1" applyFill="1" applyBorder="1" applyAlignment="1">
      <alignment horizontal="left" vertical="center"/>
    </xf>
    <xf numFmtId="49" fontId="1" fillId="0" borderId="12" xfId="0" applyNumberFormat="1" applyFont="1" applyFill="1" applyBorder="1" applyAlignment="1">
      <alignment horizontal="center" vertical="center"/>
    </xf>
    <xf numFmtId="49" fontId="1" fillId="0" borderId="18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7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right"/>
    </xf>
    <xf numFmtId="0" fontId="2" fillId="0" borderId="13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 wrapText="1"/>
    </xf>
    <xf numFmtId="169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2"/>
  <sheetViews>
    <sheetView tabSelected="1" zoomScale="90" zoomScaleNormal="90" zoomScaleSheetLayoutView="80" workbookViewId="0">
      <pane ySplit="5" topLeftCell="A18" activePane="bottomLeft" state="frozen"/>
      <selection pane="bottomLeft" activeCell="M17" sqref="M17"/>
    </sheetView>
  </sheetViews>
  <sheetFormatPr defaultRowHeight="15" x14ac:dyDescent="0.25"/>
  <cols>
    <col min="1" max="1" width="6.140625" style="3" customWidth="1"/>
    <col min="2" max="2" width="94.140625" style="3" customWidth="1"/>
    <col min="3" max="3" width="14.5703125" style="3" customWidth="1"/>
    <col min="4" max="4" width="15" style="3" customWidth="1"/>
    <col min="5" max="5" width="15.28515625" style="3" customWidth="1"/>
    <col min="6" max="6" width="15.5703125" style="3" customWidth="1"/>
    <col min="7" max="7" width="16" style="3" customWidth="1"/>
    <col min="8" max="8" width="14.140625" style="3" hidden="1" customWidth="1"/>
    <col min="9" max="16384" width="9.140625" style="3"/>
  </cols>
  <sheetData>
    <row r="1" spans="1:8" ht="32.25" customHeight="1" x14ac:dyDescent="0.25">
      <c r="A1" s="73" t="s">
        <v>264</v>
      </c>
      <c r="B1" s="74"/>
      <c r="C1" s="74"/>
      <c r="D1" s="74"/>
      <c r="E1" s="74"/>
      <c r="F1" s="74"/>
      <c r="G1" s="74"/>
    </row>
    <row r="2" spans="1:8" ht="18" customHeight="1" x14ac:dyDescent="0.3">
      <c r="C2" s="34"/>
      <c r="E2" s="78" t="s">
        <v>20</v>
      </c>
      <c r="F2" s="79"/>
      <c r="G2" s="79"/>
    </row>
    <row r="3" spans="1:8" ht="30" customHeight="1" x14ac:dyDescent="0.25">
      <c r="A3" s="76" t="s">
        <v>0</v>
      </c>
      <c r="B3" s="76" t="s">
        <v>43</v>
      </c>
      <c r="C3" s="72" t="s">
        <v>6</v>
      </c>
      <c r="D3" s="72" t="s">
        <v>31</v>
      </c>
      <c r="E3" s="72"/>
      <c r="F3" s="72" t="s">
        <v>3</v>
      </c>
      <c r="G3" s="72"/>
    </row>
    <row r="4" spans="1:8" ht="32.25" customHeight="1" x14ac:dyDescent="0.25">
      <c r="A4" s="77"/>
      <c r="B4" s="77"/>
      <c r="C4" s="75"/>
      <c r="D4" s="70" t="s">
        <v>1</v>
      </c>
      <c r="E4" s="70" t="s">
        <v>2</v>
      </c>
      <c r="F4" s="70" t="s">
        <v>4</v>
      </c>
      <c r="G4" s="70" t="s">
        <v>5</v>
      </c>
    </row>
    <row r="5" spans="1:8" ht="16.5" customHeight="1" x14ac:dyDescent="0.25">
      <c r="A5" s="35">
        <v>1</v>
      </c>
      <c r="B5" s="35">
        <v>2</v>
      </c>
      <c r="C5" s="35">
        <v>3</v>
      </c>
      <c r="D5" s="35">
        <v>4</v>
      </c>
      <c r="E5" s="35">
        <v>5</v>
      </c>
      <c r="F5" s="35" t="s">
        <v>191</v>
      </c>
      <c r="G5" s="35" t="s">
        <v>190</v>
      </c>
    </row>
    <row r="6" spans="1:8" ht="23.25" customHeight="1" x14ac:dyDescent="0.25">
      <c r="A6" s="53">
        <v>1</v>
      </c>
      <c r="B6" s="80" t="s">
        <v>54</v>
      </c>
      <c r="C6" s="81"/>
      <c r="D6" s="81"/>
      <c r="E6" s="81"/>
      <c r="F6" s="81"/>
      <c r="G6" s="81"/>
    </row>
    <row r="7" spans="1:8" ht="32.25" customHeight="1" x14ac:dyDescent="0.25">
      <c r="A7" s="35">
        <v>1</v>
      </c>
      <c r="B7" s="28" t="s">
        <v>59</v>
      </c>
      <c r="C7" s="35" t="s">
        <v>13</v>
      </c>
      <c r="D7" s="43">
        <v>2.7</v>
      </c>
      <c r="E7" s="43">
        <v>2.1</v>
      </c>
      <c r="F7" s="43">
        <f t="shared" ref="F7:F23" si="0">E7-D7</f>
        <v>-0.60000000000000009</v>
      </c>
      <c r="G7" s="31">
        <f t="shared" ref="G7:G26" si="1">E7/D7*100-100</f>
        <v>-22.222222222222214</v>
      </c>
      <c r="H7" s="52">
        <f>E7/D7*100</f>
        <v>77.777777777777786</v>
      </c>
    </row>
    <row r="8" spans="1:8" ht="21" customHeight="1" x14ac:dyDescent="0.25">
      <c r="A8" s="35">
        <v>2</v>
      </c>
      <c r="B8" s="28" t="s">
        <v>15</v>
      </c>
      <c r="C8" s="35" t="s">
        <v>24</v>
      </c>
      <c r="D8" s="31">
        <v>20</v>
      </c>
      <c r="E8" s="31">
        <v>27</v>
      </c>
      <c r="F8" s="31">
        <f t="shared" si="0"/>
        <v>7</v>
      </c>
      <c r="G8" s="31">
        <f t="shared" si="1"/>
        <v>35</v>
      </c>
      <c r="H8" s="52">
        <f t="shared" ref="H8:H26" si="2">E8/D8*100</f>
        <v>135</v>
      </c>
    </row>
    <row r="9" spans="1:8" ht="19.5" customHeight="1" x14ac:dyDescent="0.25">
      <c r="A9" s="35">
        <v>3</v>
      </c>
      <c r="B9" s="28" t="s">
        <v>21</v>
      </c>
      <c r="C9" s="35" t="s">
        <v>56</v>
      </c>
      <c r="D9" s="32">
        <v>1977.73</v>
      </c>
      <c r="E9" s="32">
        <v>1977.73</v>
      </c>
      <c r="F9" s="32">
        <f>E9-D9</f>
        <v>0</v>
      </c>
      <c r="G9" s="31">
        <f t="shared" si="1"/>
        <v>0</v>
      </c>
      <c r="H9" s="52">
        <f t="shared" si="2"/>
        <v>100</v>
      </c>
    </row>
    <row r="10" spans="1:8" ht="18.75" customHeight="1" x14ac:dyDescent="0.25">
      <c r="A10" s="35">
        <v>4</v>
      </c>
      <c r="B10" s="28" t="s">
        <v>194</v>
      </c>
      <c r="C10" s="36" t="s">
        <v>56</v>
      </c>
      <c r="D10" s="32">
        <v>1151.6500000000001</v>
      </c>
      <c r="E10" s="32">
        <v>1151.6500000000001</v>
      </c>
      <c r="F10" s="32">
        <f t="shared" si="0"/>
        <v>0</v>
      </c>
      <c r="G10" s="31">
        <f t="shared" si="1"/>
        <v>0</v>
      </c>
      <c r="H10" s="52">
        <f t="shared" si="2"/>
        <v>100</v>
      </c>
    </row>
    <row r="11" spans="1:8" ht="18.75" customHeight="1" x14ac:dyDescent="0.25">
      <c r="A11" s="35">
        <v>5</v>
      </c>
      <c r="B11" s="28" t="s">
        <v>252</v>
      </c>
      <c r="C11" s="36" t="s">
        <v>56</v>
      </c>
      <c r="D11" s="31">
        <v>13000</v>
      </c>
      <c r="E11" s="31">
        <v>13150</v>
      </c>
      <c r="F11" s="31">
        <f t="shared" si="0"/>
        <v>150</v>
      </c>
      <c r="G11" s="31">
        <f t="shared" si="1"/>
        <v>1.1538461538461462</v>
      </c>
      <c r="H11" s="52"/>
    </row>
    <row r="12" spans="1:8" ht="18.75" customHeight="1" x14ac:dyDescent="0.25">
      <c r="A12" s="35">
        <v>6</v>
      </c>
      <c r="B12" s="28" t="s">
        <v>293</v>
      </c>
      <c r="C12" s="36" t="s">
        <v>24</v>
      </c>
      <c r="D12" s="31">
        <v>1</v>
      </c>
      <c r="E12" s="31">
        <v>1</v>
      </c>
      <c r="F12" s="31">
        <f t="shared" si="0"/>
        <v>0</v>
      </c>
      <c r="G12" s="31">
        <f t="shared" si="1"/>
        <v>0</v>
      </c>
      <c r="H12" s="52"/>
    </row>
    <row r="13" spans="1:8" ht="15.75" x14ac:dyDescent="0.25">
      <c r="A13" s="35">
        <v>7</v>
      </c>
      <c r="B13" s="28" t="s">
        <v>27</v>
      </c>
      <c r="C13" s="36" t="s">
        <v>24</v>
      </c>
      <c r="D13" s="31">
        <v>305</v>
      </c>
      <c r="E13" s="31">
        <v>122</v>
      </c>
      <c r="F13" s="31">
        <f t="shared" si="0"/>
        <v>-183</v>
      </c>
      <c r="G13" s="31">
        <f t="shared" si="1"/>
        <v>-60</v>
      </c>
      <c r="H13" s="52">
        <f t="shared" si="2"/>
        <v>40</v>
      </c>
    </row>
    <row r="14" spans="1:8" ht="15.75" x14ac:dyDescent="0.25">
      <c r="A14" s="35">
        <v>8</v>
      </c>
      <c r="B14" s="28" t="s">
        <v>16</v>
      </c>
      <c r="C14" s="36" t="s">
        <v>53</v>
      </c>
      <c r="D14" s="31">
        <v>1800</v>
      </c>
      <c r="E14" s="31">
        <v>736</v>
      </c>
      <c r="F14" s="31">
        <f>E14-D14</f>
        <v>-1064</v>
      </c>
      <c r="G14" s="31">
        <f t="shared" si="1"/>
        <v>-59.111111111111107</v>
      </c>
      <c r="H14" s="52">
        <f t="shared" si="2"/>
        <v>40.888888888888893</v>
      </c>
    </row>
    <row r="15" spans="1:8" ht="15.75" x14ac:dyDescent="0.25">
      <c r="A15" s="35">
        <v>9</v>
      </c>
      <c r="B15" s="28" t="s">
        <v>58</v>
      </c>
      <c r="C15" s="36" t="s">
        <v>56</v>
      </c>
      <c r="D15" s="31">
        <v>4436</v>
      </c>
      <c r="E15" s="31">
        <v>4436</v>
      </c>
      <c r="F15" s="31">
        <f t="shared" si="0"/>
        <v>0</v>
      </c>
      <c r="G15" s="31">
        <f t="shared" si="1"/>
        <v>0</v>
      </c>
      <c r="H15" s="52">
        <f t="shared" si="2"/>
        <v>100</v>
      </c>
    </row>
    <row r="16" spans="1:8" ht="15.75" x14ac:dyDescent="0.25">
      <c r="A16" s="35">
        <v>10</v>
      </c>
      <c r="B16" s="28" t="s">
        <v>25</v>
      </c>
      <c r="C16" s="36" t="s">
        <v>24</v>
      </c>
      <c r="D16" s="71" t="s">
        <v>192</v>
      </c>
      <c r="E16" s="71" t="s">
        <v>328</v>
      </c>
      <c r="F16" s="38" t="s">
        <v>344</v>
      </c>
      <c r="G16" s="38" t="s">
        <v>345</v>
      </c>
      <c r="H16" s="52">
        <v>100</v>
      </c>
    </row>
    <row r="17" spans="1:8" ht="15.75" x14ac:dyDescent="0.25">
      <c r="A17" s="35">
        <v>11</v>
      </c>
      <c r="B17" s="28" t="s">
        <v>57</v>
      </c>
      <c r="C17" s="36" t="s">
        <v>18</v>
      </c>
      <c r="D17" s="43">
        <v>5.3</v>
      </c>
      <c r="E17" s="43">
        <v>5.3</v>
      </c>
      <c r="F17" s="43">
        <f t="shared" si="0"/>
        <v>0</v>
      </c>
      <c r="G17" s="31">
        <f t="shared" si="1"/>
        <v>0</v>
      </c>
      <c r="H17" s="52">
        <f t="shared" si="2"/>
        <v>100</v>
      </c>
    </row>
    <row r="18" spans="1:8" ht="47.25" x14ac:dyDescent="0.25">
      <c r="A18" s="35">
        <v>12</v>
      </c>
      <c r="B18" s="28" t="s">
        <v>253</v>
      </c>
      <c r="C18" s="36" t="s">
        <v>53</v>
      </c>
      <c r="D18" s="31">
        <v>11</v>
      </c>
      <c r="E18" s="31">
        <v>0</v>
      </c>
      <c r="F18" s="31">
        <f t="shared" ref="F18" si="3">E18-D18</f>
        <v>-11</v>
      </c>
      <c r="G18" s="31">
        <f t="shared" ref="G18" si="4">E18/D18*100-100</f>
        <v>-100</v>
      </c>
      <c r="H18" s="52"/>
    </row>
    <row r="19" spans="1:8" ht="47.25" x14ac:dyDescent="0.25">
      <c r="A19" s="35">
        <v>13</v>
      </c>
      <c r="B19" s="28" t="s">
        <v>164</v>
      </c>
      <c r="C19" s="36" t="s">
        <v>13</v>
      </c>
      <c r="D19" s="31">
        <v>95</v>
      </c>
      <c r="E19" s="31">
        <v>95</v>
      </c>
      <c r="F19" s="31">
        <f t="shared" si="0"/>
        <v>0</v>
      </c>
      <c r="G19" s="31">
        <f t="shared" si="1"/>
        <v>0</v>
      </c>
      <c r="H19" s="52">
        <f t="shared" si="2"/>
        <v>100</v>
      </c>
    </row>
    <row r="20" spans="1:8" ht="48" customHeight="1" x14ac:dyDescent="0.25">
      <c r="A20" s="35">
        <v>14</v>
      </c>
      <c r="B20" s="28" t="s">
        <v>172</v>
      </c>
      <c r="C20" s="36" t="s">
        <v>13</v>
      </c>
      <c r="D20" s="31">
        <v>100</v>
      </c>
      <c r="E20" s="31">
        <v>0</v>
      </c>
      <c r="F20" s="31">
        <f t="shared" si="0"/>
        <v>-100</v>
      </c>
      <c r="G20" s="31">
        <f t="shared" si="1"/>
        <v>-100</v>
      </c>
      <c r="H20" s="52">
        <f t="shared" si="2"/>
        <v>0</v>
      </c>
    </row>
    <row r="21" spans="1:8" ht="49.5" customHeight="1" x14ac:dyDescent="0.25">
      <c r="A21" s="35">
        <v>15</v>
      </c>
      <c r="B21" s="28" t="s">
        <v>173</v>
      </c>
      <c r="C21" s="36" t="s">
        <v>13</v>
      </c>
      <c r="D21" s="31">
        <v>100</v>
      </c>
      <c r="E21" s="31">
        <v>100</v>
      </c>
      <c r="F21" s="31">
        <f t="shared" si="0"/>
        <v>0</v>
      </c>
      <c r="G21" s="31">
        <f t="shared" si="1"/>
        <v>0</v>
      </c>
      <c r="H21" s="52">
        <f t="shared" si="2"/>
        <v>100</v>
      </c>
    </row>
    <row r="22" spans="1:8" ht="34.5" customHeight="1" x14ac:dyDescent="0.25">
      <c r="A22" s="35">
        <v>16</v>
      </c>
      <c r="B22" s="28" t="s">
        <v>174</v>
      </c>
      <c r="C22" s="36" t="s">
        <v>13</v>
      </c>
      <c r="D22" s="31">
        <v>100</v>
      </c>
      <c r="E22" s="31">
        <v>0</v>
      </c>
      <c r="F22" s="31">
        <f t="shared" si="0"/>
        <v>-100</v>
      </c>
      <c r="G22" s="31">
        <f t="shared" si="1"/>
        <v>-100</v>
      </c>
      <c r="H22" s="52">
        <f t="shared" si="2"/>
        <v>0</v>
      </c>
    </row>
    <row r="23" spans="1:8" ht="82.5" customHeight="1" x14ac:dyDescent="0.25">
      <c r="A23" s="35">
        <v>17</v>
      </c>
      <c r="B23" s="28" t="s">
        <v>195</v>
      </c>
      <c r="C23" s="36" t="s">
        <v>13</v>
      </c>
      <c r="D23" s="31">
        <v>100</v>
      </c>
      <c r="E23" s="31">
        <v>100</v>
      </c>
      <c r="F23" s="31">
        <f t="shared" si="0"/>
        <v>0</v>
      </c>
      <c r="G23" s="31">
        <f t="shared" si="1"/>
        <v>0</v>
      </c>
      <c r="H23" s="52">
        <f t="shared" si="2"/>
        <v>100</v>
      </c>
    </row>
    <row r="24" spans="1:8" ht="47.25" customHeight="1" x14ac:dyDescent="0.25">
      <c r="A24" s="35">
        <v>18</v>
      </c>
      <c r="B24" s="28" t="s">
        <v>175</v>
      </c>
      <c r="C24" s="36" t="s">
        <v>13</v>
      </c>
      <c r="D24" s="31">
        <v>100</v>
      </c>
      <c r="E24" s="31">
        <v>100</v>
      </c>
      <c r="F24" s="31">
        <f>E24-D24</f>
        <v>0</v>
      </c>
      <c r="G24" s="31">
        <f t="shared" si="1"/>
        <v>0</v>
      </c>
      <c r="H24" s="52">
        <f t="shared" si="2"/>
        <v>100</v>
      </c>
    </row>
    <row r="25" spans="1:8" ht="34.5" customHeight="1" x14ac:dyDescent="0.25">
      <c r="A25" s="35">
        <v>19</v>
      </c>
      <c r="B25" s="28" t="s">
        <v>294</v>
      </c>
      <c r="C25" s="36" t="s">
        <v>24</v>
      </c>
      <c r="D25" s="31">
        <v>153</v>
      </c>
      <c r="E25" s="31">
        <v>173</v>
      </c>
      <c r="F25" s="31">
        <f>E25-D25</f>
        <v>20</v>
      </c>
      <c r="G25" s="31">
        <f t="shared" si="1"/>
        <v>13.071895424836597</v>
      </c>
      <c r="H25" s="52">
        <f t="shared" si="2"/>
        <v>113.0718954248366</v>
      </c>
    </row>
    <row r="26" spans="1:8" ht="18.75" customHeight="1" x14ac:dyDescent="0.25">
      <c r="A26" s="35">
        <v>20</v>
      </c>
      <c r="B26" s="28" t="s">
        <v>322</v>
      </c>
      <c r="C26" s="36" t="s">
        <v>24</v>
      </c>
      <c r="D26" s="31">
        <v>67</v>
      </c>
      <c r="E26" s="31">
        <v>279</v>
      </c>
      <c r="F26" s="31">
        <f>E26-D26</f>
        <v>212</v>
      </c>
      <c r="G26" s="31">
        <f t="shared" si="1"/>
        <v>316.41791044776124</v>
      </c>
      <c r="H26" s="69">
        <f t="shared" si="2"/>
        <v>416.41791044776124</v>
      </c>
    </row>
    <row r="27" spans="1:8" ht="25.5" customHeight="1" x14ac:dyDescent="0.25">
      <c r="A27" s="53">
        <v>2</v>
      </c>
      <c r="B27" s="82" t="s">
        <v>60</v>
      </c>
      <c r="C27" s="83"/>
      <c r="D27" s="83"/>
      <c r="E27" s="83"/>
      <c r="F27" s="83"/>
      <c r="G27" s="83"/>
    </row>
    <row r="28" spans="1:8" ht="18.75" customHeight="1" x14ac:dyDescent="0.25">
      <c r="A28" s="35">
        <v>1</v>
      </c>
      <c r="B28" s="28" t="s">
        <v>167</v>
      </c>
      <c r="C28" s="36" t="s">
        <v>165</v>
      </c>
      <c r="D28" s="44">
        <v>47.8</v>
      </c>
      <c r="E28" s="44">
        <v>42.050600000000003</v>
      </c>
      <c r="F28" s="44">
        <f>E28-D28</f>
        <v>-5.7493999999999943</v>
      </c>
      <c r="G28" s="44">
        <f>E28/D28*100-100</f>
        <v>-12.02803347280333</v>
      </c>
      <c r="H28" s="55">
        <f>E28/D28*100</f>
        <v>87.97196652719667</v>
      </c>
    </row>
    <row r="29" spans="1:8" ht="31.5" customHeight="1" x14ac:dyDescent="0.25">
      <c r="A29" s="38" t="s">
        <v>61</v>
      </c>
      <c r="B29" s="28" t="s">
        <v>66</v>
      </c>
      <c r="C29" s="36" t="s">
        <v>13</v>
      </c>
      <c r="D29" s="31">
        <v>100</v>
      </c>
      <c r="E29" s="31">
        <v>100</v>
      </c>
      <c r="F29" s="31">
        <f t="shared" ref="F29:F40" si="5">E29-D29</f>
        <v>0</v>
      </c>
      <c r="G29" s="31">
        <f t="shared" ref="G29:G32" si="6">E29/D29*100-100</f>
        <v>0</v>
      </c>
      <c r="H29" s="55">
        <f t="shared" ref="H29:H41" si="7">E29/D29*100</f>
        <v>100</v>
      </c>
    </row>
    <row r="30" spans="1:8" ht="35.25" customHeight="1" x14ac:dyDescent="0.25">
      <c r="A30" s="35">
        <v>3</v>
      </c>
      <c r="B30" s="28" t="s">
        <v>67</v>
      </c>
      <c r="C30" s="36" t="s">
        <v>13</v>
      </c>
      <c r="D30" s="31">
        <v>100</v>
      </c>
      <c r="E30" s="31">
        <v>100</v>
      </c>
      <c r="F30" s="31">
        <f t="shared" si="5"/>
        <v>0</v>
      </c>
      <c r="G30" s="31">
        <f t="shared" si="6"/>
        <v>0</v>
      </c>
      <c r="H30" s="55">
        <f t="shared" si="7"/>
        <v>100</v>
      </c>
    </row>
    <row r="31" spans="1:8" ht="32.25" customHeight="1" x14ac:dyDescent="0.25">
      <c r="A31" s="35">
        <v>2</v>
      </c>
      <c r="B31" s="28" t="s">
        <v>180</v>
      </c>
      <c r="C31" s="36" t="s">
        <v>179</v>
      </c>
      <c r="D31" s="31">
        <v>1</v>
      </c>
      <c r="E31" s="31">
        <v>1</v>
      </c>
      <c r="F31" s="31">
        <f t="shared" si="5"/>
        <v>0</v>
      </c>
      <c r="G31" s="31">
        <f t="shared" si="6"/>
        <v>0</v>
      </c>
      <c r="H31" s="55">
        <f t="shared" si="7"/>
        <v>100</v>
      </c>
    </row>
    <row r="32" spans="1:8" ht="49.5" customHeight="1" x14ac:dyDescent="0.25">
      <c r="A32" s="38" t="s">
        <v>47</v>
      </c>
      <c r="B32" s="28" t="s">
        <v>193</v>
      </c>
      <c r="C32" s="36" t="s">
        <v>22</v>
      </c>
      <c r="D32" s="31">
        <v>2</v>
      </c>
      <c r="E32" s="31">
        <v>2</v>
      </c>
      <c r="F32" s="31">
        <f t="shared" si="5"/>
        <v>0</v>
      </c>
      <c r="G32" s="31">
        <f t="shared" si="6"/>
        <v>0</v>
      </c>
      <c r="H32" s="55">
        <f t="shared" si="7"/>
        <v>100</v>
      </c>
    </row>
    <row r="33" spans="1:8" ht="48" customHeight="1" x14ac:dyDescent="0.25">
      <c r="A33" s="35">
        <v>4</v>
      </c>
      <c r="B33" s="28" t="s">
        <v>68</v>
      </c>
      <c r="C33" s="36" t="s">
        <v>13</v>
      </c>
      <c r="D33" s="32">
        <v>0.5</v>
      </c>
      <c r="E33" s="32">
        <v>0.16</v>
      </c>
      <c r="F33" s="32">
        <f t="shared" si="5"/>
        <v>-0.33999999999999997</v>
      </c>
      <c r="G33" s="31">
        <f>E33/D33*100-100</f>
        <v>-68</v>
      </c>
      <c r="H33" s="55">
        <f t="shared" si="7"/>
        <v>32</v>
      </c>
    </row>
    <row r="34" spans="1:8" ht="33.75" customHeight="1" x14ac:dyDescent="0.25">
      <c r="A34" s="35">
        <v>5</v>
      </c>
      <c r="B34" s="28" t="s">
        <v>142</v>
      </c>
      <c r="C34" s="36" t="s">
        <v>55</v>
      </c>
      <c r="D34" s="43">
        <v>16.600000000000001</v>
      </c>
      <c r="E34" s="43">
        <v>17.100000000000001</v>
      </c>
      <c r="F34" s="43">
        <f t="shared" si="5"/>
        <v>0.5</v>
      </c>
      <c r="G34" s="43">
        <f t="shared" ref="G34:G35" si="8">E34/D34*100-100</f>
        <v>3.0120481927710756</v>
      </c>
      <c r="H34" s="55">
        <f t="shared" si="7"/>
        <v>103.01204819277108</v>
      </c>
    </row>
    <row r="35" spans="1:8" ht="33" customHeight="1" x14ac:dyDescent="0.25">
      <c r="A35" s="38" t="s">
        <v>178</v>
      </c>
      <c r="B35" s="28" t="s">
        <v>140</v>
      </c>
      <c r="C35" s="36" t="s">
        <v>13</v>
      </c>
      <c r="D35" s="31">
        <v>86</v>
      </c>
      <c r="E35" s="31">
        <v>100</v>
      </c>
      <c r="F35" s="31">
        <f t="shared" si="5"/>
        <v>14</v>
      </c>
      <c r="G35" s="31">
        <f t="shared" si="8"/>
        <v>16.279069767441868</v>
      </c>
      <c r="H35" s="55">
        <f t="shared" si="7"/>
        <v>116.27906976744187</v>
      </c>
    </row>
    <row r="36" spans="1:8" ht="18.75" customHeight="1" x14ac:dyDescent="0.25">
      <c r="A36" s="35">
        <v>7</v>
      </c>
      <c r="B36" s="28" t="s">
        <v>153</v>
      </c>
      <c r="C36" s="36" t="s">
        <v>154</v>
      </c>
      <c r="D36" s="31">
        <v>30</v>
      </c>
      <c r="E36" s="31">
        <v>18</v>
      </c>
      <c r="F36" s="31">
        <f t="shared" si="5"/>
        <v>-12</v>
      </c>
      <c r="G36" s="31">
        <f>E36/D36*100-100</f>
        <v>-40</v>
      </c>
      <c r="H36" s="55">
        <f t="shared" si="7"/>
        <v>60</v>
      </c>
    </row>
    <row r="37" spans="1:8" ht="34.5" customHeight="1" x14ac:dyDescent="0.25">
      <c r="A37" s="35">
        <v>8</v>
      </c>
      <c r="B37" s="28" t="s">
        <v>182</v>
      </c>
      <c r="C37" s="36" t="s">
        <v>181</v>
      </c>
      <c r="D37" s="43">
        <v>1204.5</v>
      </c>
      <c r="E37" s="43">
        <v>0</v>
      </c>
      <c r="F37" s="43">
        <f t="shared" si="5"/>
        <v>-1204.5</v>
      </c>
      <c r="G37" s="31">
        <f>E37/D37*100-100</f>
        <v>-100</v>
      </c>
      <c r="H37" s="55">
        <f t="shared" si="7"/>
        <v>0</v>
      </c>
    </row>
    <row r="38" spans="1:8" ht="33.75" customHeight="1" x14ac:dyDescent="0.25">
      <c r="A38" s="38" t="s">
        <v>177</v>
      </c>
      <c r="B38" s="28" t="s">
        <v>166</v>
      </c>
      <c r="C38" s="36" t="s">
        <v>165</v>
      </c>
      <c r="D38" s="111">
        <v>35.84628</v>
      </c>
      <c r="E38" s="111">
        <v>13.824999999999999</v>
      </c>
      <c r="F38" s="44">
        <f t="shared" si="5"/>
        <v>-22.021280000000001</v>
      </c>
      <c r="G38" s="31">
        <f t="shared" ref="G38:G40" si="9">E38/D38*100-100</f>
        <v>-61.432539164454447</v>
      </c>
      <c r="H38" s="55">
        <f t="shared" si="7"/>
        <v>38.567460835545553</v>
      </c>
    </row>
    <row r="39" spans="1:8" ht="33.75" customHeight="1" x14ac:dyDescent="0.25">
      <c r="A39" s="35">
        <v>10</v>
      </c>
      <c r="B39" s="28" t="s">
        <v>200</v>
      </c>
      <c r="C39" s="36" t="s">
        <v>22</v>
      </c>
      <c r="D39" s="31">
        <v>2134</v>
      </c>
      <c r="E39" s="31">
        <v>936</v>
      </c>
      <c r="F39" s="31">
        <f t="shared" si="5"/>
        <v>-1198</v>
      </c>
      <c r="G39" s="31">
        <f t="shared" si="9"/>
        <v>-56.138706654170569</v>
      </c>
      <c r="H39" s="55">
        <f t="shared" si="7"/>
        <v>43.861293345829431</v>
      </c>
    </row>
    <row r="40" spans="1:8" ht="33.75" customHeight="1" x14ac:dyDescent="0.25">
      <c r="A40" s="35"/>
      <c r="B40" s="28" t="s">
        <v>295</v>
      </c>
      <c r="C40" s="36" t="s">
        <v>24</v>
      </c>
      <c r="D40" s="31">
        <v>2</v>
      </c>
      <c r="E40" s="31">
        <v>2</v>
      </c>
      <c r="F40" s="31">
        <f t="shared" si="5"/>
        <v>0</v>
      </c>
      <c r="G40" s="31">
        <f t="shared" si="9"/>
        <v>0</v>
      </c>
      <c r="H40" s="55">
        <f t="shared" si="7"/>
        <v>100</v>
      </c>
    </row>
    <row r="41" spans="1:8" ht="18.75" customHeight="1" x14ac:dyDescent="0.25">
      <c r="A41" s="35">
        <v>11</v>
      </c>
      <c r="B41" s="28" t="s">
        <v>212</v>
      </c>
      <c r="C41" s="36" t="s">
        <v>13</v>
      </c>
      <c r="D41" s="31">
        <v>100</v>
      </c>
      <c r="E41" s="31">
        <v>100</v>
      </c>
      <c r="F41" s="31">
        <f t="shared" ref="F41:F43" si="10">E41-D41</f>
        <v>0</v>
      </c>
      <c r="G41" s="31">
        <f t="shared" ref="G41:G43" si="11">E41/D41*100-100</f>
        <v>0</v>
      </c>
      <c r="H41" s="55">
        <f t="shared" si="7"/>
        <v>100</v>
      </c>
    </row>
    <row r="42" spans="1:8" ht="31.5" x14ac:dyDescent="0.25">
      <c r="A42" s="38" t="s">
        <v>263</v>
      </c>
      <c r="B42" s="28" t="s">
        <v>254</v>
      </c>
      <c r="C42" s="36" t="s">
        <v>24</v>
      </c>
      <c r="D42" s="31">
        <v>1</v>
      </c>
      <c r="E42" s="31">
        <v>0</v>
      </c>
      <c r="F42" s="31">
        <f t="shared" si="10"/>
        <v>-1</v>
      </c>
      <c r="G42" s="31">
        <f t="shared" si="11"/>
        <v>-100</v>
      </c>
      <c r="H42" s="61"/>
    </row>
    <row r="43" spans="1:8" ht="15.75" x14ac:dyDescent="0.25">
      <c r="A43" s="38"/>
      <c r="B43" s="28" t="s">
        <v>324</v>
      </c>
      <c r="C43" s="36" t="s">
        <v>325</v>
      </c>
      <c r="D43" s="31">
        <v>12</v>
      </c>
      <c r="E43" s="31">
        <v>11</v>
      </c>
      <c r="F43" s="31">
        <f t="shared" si="10"/>
        <v>-1</v>
      </c>
      <c r="G43" s="31">
        <f t="shared" si="11"/>
        <v>-8.3333333333333428</v>
      </c>
      <c r="H43" s="61"/>
    </row>
    <row r="44" spans="1:8" ht="39" customHeight="1" x14ac:dyDescent="0.25">
      <c r="A44" s="53">
        <v>3</v>
      </c>
      <c r="B44" s="82" t="s">
        <v>304</v>
      </c>
      <c r="C44" s="81"/>
      <c r="D44" s="81"/>
      <c r="E44" s="81"/>
      <c r="F44" s="81"/>
      <c r="G44" s="81"/>
    </row>
    <row r="45" spans="1:8" ht="33" customHeight="1" x14ac:dyDescent="0.25">
      <c r="A45" s="35">
        <v>1</v>
      </c>
      <c r="B45" s="39" t="s">
        <v>196</v>
      </c>
      <c r="C45" s="35" t="s">
        <v>23</v>
      </c>
      <c r="D45" s="43">
        <v>188.1</v>
      </c>
      <c r="E45" s="43">
        <v>154.4</v>
      </c>
      <c r="F45" s="43">
        <f t="shared" ref="F45:F50" si="12">E45-D45</f>
        <v>-33.699999999999989</v>
      </c>
      <c r="G45" s="31">
        <f t="shared" ref="G45:G50" si="13">E45/D45*100-100</f>
        <v>-17.91600212652844</v>
      </c>
      <c r="H45" s="52">
        <f>E45/D45*100</f>
        <v>82.08399787347156</v>
      </c>
    </row>
    <row r="46" spans="1:8" ht="50.25" customHeight="1" x14ac:dyDescent="0.25">
      <c r="A46" s="35">
        <v>2</v>
      </c>
      <c r="B46" s="39" t="s">
        <v>69</v>
      </c>
      <c r="C46" s="35" t="s">
        <v>13</v>
      </c>
      <c r="D46" s="43">
        <v>6.4</v>
      </c>
      <c r="E46" s="43">
        <v>0</v>
      </c>
      <c r="F46" s="43">
        <f t="shared" si="12"/>
        <v>-6.4</v>
      </c>
      <c r="G46" s="43">
        <f t="shared" si="13"/>
        <v>-100</v>
      </c>
      <c r="H46" s="52">
        <f t="shared" ref="H46:H50" si="14">E46/D46*100</f>
        <v>0</v>
      </c>
    </row>
    <row r="47" spans="1:8" ht="18" customHeight="1" x14ac:dyDescent="0.25">
      <c r="A47" s="35">
        <v>3</v>
      </c>
      <c r="B47" s="39" t="s">
        <v>32</v>
      </c>
      <c r="C47" s="35" t="s">
        <v>23</v>
      </c>
      <c r="D47" s="43">
        <v>80</v>
      </c>
      <c r="E47" s="43">
        <v>51.9</v>
      </c>
      <c r="F47" s="43">
        <f t="shared" si="12"/>
        <v>-28.1</v>
      </c>
      <c r="G47" s="31">
        <f t="shared" si="13"/>
        <v>-35.125</v>
      </c>
      <c r="H47" s="52">
        <f t="shared" si="14"/>
        <v>64.875</v>
      </c>
    </row>
    <row r="48" spans="1:8" ht="34.5" customHeight="1" x14ac:dyDescent="0.25">
      <c r="A48" s="35">
        <v>4</v>
      </c>
      <c r="B48" s="39" t="s">
        <v>136</v>
      </c>
      <c r="C48" s="35" t="s">
        <v>13</v>
      </c>
      <c r="D48" s="43">
        <v>22.8</v>
      </c>
      <c r="E48" s="43">
        <v>23</v>
      </c>
      <c r="F48" s="43">
        <f t="shared" si="12"/>
        <v>0.19999999999999929</v>
      </c>
      <c r="G48" s="31">
        <f t="shared" si="13"/>
        <v>0.87719298245613686</v>
      </c>
      <c r="H48" s="52">
        <f t="shared" si="14"/>
        <v>100.87719298245614</v>
      </c>
    </row>
    <row r="49" spans="1:8" ht="34.5" customHeight="1" x14ac:dyDescent="0.25">
      <c r="A49" s="35">
        <v>5</v>
      </c>
      <c r="B49" s="39" t="s">
        <v>159</v>
      </c>
      <c r="C49" s="35" t="s">
        <v>13</v>
      </c>
      <c r="D49" s="32">
        <v>1.3</v>
      </c>
      <c r="E49" s="32">
        <v>0.19</v>
      </c>
      <c r="F49" s="32">
        <f t="shared" si="12"/>
        <v>-1.1100000000000001</v>
      </c>
      <c r="G49" s="43">
        <f t="shared" si="13"/>
        <v>-85.384615384615387</v>
      </c>
      <c r="H49" s="52">
        <f t="shared" si="14"/>
        <v>14.615384615384617</v>
      </c>
    </row>
    <row r="50" spans="1:8" ht="20.25" customHeight="1" x14ac:dyDescent="0.25">
      <c r="A50" s="35">
        <v>6</v>
      </c>
      <c r="B50" s="39" t="s">
        <v>183</v>
      </c>
      <c r="C50" s="35" t="s">
        <v>22</v>
      </c>
      <c r="D50" s="31">
        <v>10</v>
      </c>
      <c r="E50" s="31">
        <v>23</v>
      </c>
      <c r="F50" s="31">
        <f t="shared" si="12"/>
        <v>13</v>
      </c>
      <c r="G50" s="31">
        <f t="shared" si="13"/>
        <v>129.99999999999997</v>
      </c>
      <c r="H50" s="52">
        <f t="shared" si="14"/>
        <v>229.99999999999997</v>
      </c>
    </row>
    <row r="51" spans="1:8" ht="25.5" customHeight="1" x14ac:dyDescent="0.25">
      <c r="A51" s="53">
        <v>4</v>
      </c>
      <c r="B51" s="82" t="s">
        <v>70</v>
      </c>
      <c r="C51" s="81"/>
      <c r="D51" s="81"/>
      <c r="E51" s="81"/>
      <c r="F51" s="81"/>
      <c r="G51" s="81"/>
    </row>
    <row r="52" spans="1:8" ht="81.75" customHeight="1" x14ac:dyDescent="0.25">
      <c r="A52" s="35">
        <v>1</v>
      </c>
      <c r="B52" s="40" t="s">
        <v>72</v>
      </c>
      <c r="C52" s="32" t="s">
        <v>13</v>
      </c>
      <c r="D52" s="43">
        <v>74.8</v>
      </c>
      <c r="E52" s="43">
        <v>87</v>
      </c>
      <c r="F52" s="43">
        <f t="shared" ref="F52:F57" si="15">E52-D52</f>
        <v>12.200000000000003</v>
      </c>
      <c r="G52" s="31">
        <f t="shared" ref="G52:G57" si="16">E52/D52*100-100</f>
        <v>16.310160427807489</v>
      </c>
      <c r="H52" s="52">
        <f>E52/D52*100</f>
        <v>116.31016042780749</v>
      </c>
    </row>
    <row r="53" spans="1:8" ht="30.75" customHeight="1" x14ac:dyDescent="0.25">
      <c r="A53" s="35">
        <v>2</v>
      </c>
      <c r="B53" s="40" t="s">
        <v>73</v>
      </c>
      <c r="C53" s="32" t="s">
        <v>22</v>
      </c>
      <c r="D53" s="31">
        <v>3635</v>
      </c>
      <c r="E53" s="31">
        <v>3518</v>
      </c>
      <c r="F53" s="31">
        <f t="shared" si="15"/>
        <v>-117</v>
      </c>
      <c r="G53" s="31">
        <f t="shared" si="16"/>
        <v>-3.2187070151306756</v>
      </c>
      <c r="H53" s="52">
        <f t="shared" ref="H53:H57" si="17">E53/D53*100</f>
        <v>96.781292984869324</v>
      </c>
    </row>
    <row r="54" spans="1:8" ht="33" customHeight="1" x14ac:dyDescent="0.25">
      <c r="A54" s="35">
        <v>3</v>
      </c>
      <c r="B54" s="40" t="s">
        <v>74</v>
      </c>
      <c r="C54" s="32" t="s">
        <v>22</v>
      </c>
      <c r="D54" s="31">
        <v>4550</v>
      </c>
      <c r="E54" s="31">
        <v>4939</v>
      </c>
      <c r="F54" s="31">
        <f t="shared" si="15"/>
        <v>389</v>
      </c>
      <c r="G54" s="31">
        <f t="shared" si="16"/>
        <v>8.5494505494505546</v>
      </c>
      <c r="H54" s="52">
        <f t="shared" si="17"/>
        <v>108.54945054945055</v>
      </c>
    </row>
    <row r="55" spans="1:8" ht="97.5" customHeight="1" x14ac:dyDescent="0.25">
      <c r="A55" s="35">
        <v>4</v>
      </c>
      <c r="B55" s="40" t="s">
        <v>71</v>
      </c>
      <c r="C55" s="32" t="s">
        <v>13</v>
      </c>
      <c r="D55" s="43">
        <v>15.6</v>
      </c>
      <c r="E55" s="43">
        <v>15.4</v>
      </c>
      <c r="F55" s="31">
        <f t="shared" si="15"/>
        <v>-0.19999999999999929</v>
      </c>
      <c r="G55" s="31">
        <f t="shared" si="16"/>
        <v>-1.2820512820512704</v>
      </c>
      <c r="H55" s="52">
        <f t="shared" si="17"/>
        <v>98.71794871794873</v>
      </c>
    </row>
    <row r="56" spans="1:8" ht="49.5" customHeight="1" x14ac:dyDescent="0.25">
      <c r="A56" s="35">
        <v>5</v>
      </c>
      <c r="B56" s="40" t="s">
        <v>75</v>
      </c>
      <c r="C56" s="32" t="s">
        <v>23</v>
      </c>
      <c r="D56" s="31">
        <v>200</v>
      </c>
      <c r="E56" s="31">
        <v>151</v>
      </c>
      <c r="F56" s="31">
        <f t="shared" si="15"/>
        <v>-49</v>
      </c>
      <c r="G56" s="31">
        <f t="shared" si="16"/>
        <v>-24.5</v>
      </c>
      <c r="H56" s="52">
        <f t="shared" si="17"/>
        <v>75.5</v>
      </c>
    </row>
    <row r="57" spans="1:8" ht="48" customHeight="1" x14ac:dyDescent="0.25">
      <c r="A57" s="35">
        <v>6</v>
      </c>
      <c r="B57" s="40" t="s">
        <v>76</v>
      </c>
      <c r="C57" s="32" t="s">
        <v>22</v>
      </c>
      <c r="D57" s="31">
        <v>1580</v>
      </c>
      <c r="E57" s="31">
        <v>1443</v>
      </c>
      <c r="F57" s="31">
        <f t="shared" si="15"/>
        <v>-137</v>
      </c>
      <c r="G57" s="31">
        <f t="shared" si="16"/>
        <v>-8.6708860759493689</v>
      </c>
      <c r="H57" s="52">
        <f t="shared" si="17"/>
        <v>91.329113924050631</v>
      </c>
    </row>
    <row r="58" spans="1:8" ht="36.75" customHeight="1" x14ac:dyDescent="0.25">
      <c r="A58" s="53">
        <v>5</v>
      </c>
      <c r="B58" s="82" t="s">
        <v>77</v>
      </c>
      <c r="C58" s="81"/>
      <c r="D58" s="81"/>
      <c r="E58" s="81"/>
      <c r="F58" s="81"/>
      <c r="G58" s="81"/>
    </row>
    <row r="59" spans="1:8" ht="33.75" customHeight="1" x14ac:dyDescent="0.25">
      <c r="A59" s="35">
        <v>1</v>
      </c>
      <c r="B59" s="28" t="s">
        <v>78</v>
      </c>
      <c r="C59" s="35" t="s">
        <v>13</v>
      </c>
      <c r="D59" s="43">
        <v>100</v>
      </c>
      <c r="E59" s="43">
        <v>50</v>
      </c>
      <c r="F59" s="43">
        <f>E59-D59</f>
        <v>-50</v>
      </c>
      <c r="G59" s="43">
        <f>E59/D59*100-100</f>
        <v>-50</v>
      </c>
    </row>
    <row r="60" spans="1:8" ht="32.25" customHeight="1" x14ac:dyDescent="0.25">
      <c r="A60" s="35">
        <v>2</v>
      </c>
      <c r="B60" s="28" t="s">
        <v>33</v>
      </c>
      <c r="C60" s="35" t="s">
        <v>13</v>
      </c>
      <c r="D60" s="43">
        <v>100</v>
      </c>
      <c r="E60" s="43">
        <v>70</v>
      </c>
      <c r="F60" s="43">
        <f>E60-D60</f>
        <v>-30</v>
      </c>
      <c r="G60" s="43">
        <f>E60/D60*100-100</f>
        <v>-30</v>
      </c>
    </row>
    <row r="61" spans="1:8" ht="23.25" customHeight="1" x14ac:dyDescent="0.25">
      <c r="A61" s="53">
        <v>6</v>
      </c>
      <c r="B61" s="82" t="s">
        <v>79</v>
      </c>
      <c r="C61" s="81"/>
      <c r="D61" s="81"/>
      <c r="E61" s="81"/>
      <c r="F61" s="81"/>
      <c r="G61" s="81"/>
    </row>
    <row r="62" spans="1:8" ht="33.75" customHeight="1" x14ac:dyDescent="0.25">
      <c r="A62" s="35">
        <v>1</v>
      </c>
      <c r="B62" s="28" t="s">
        <v>329</v>
      </c>
      <c r="C62" s="35" t="s">
        <v>22</v>
      </c>
      <c r="D62" s="31">
        <v>1052</v>
      </c>
      <c r="E62" s="31">
        <v>1361</v>
      </c>
      <c r="F62" s="43">
        <f t="shared" ref="F62" si="18">E62-D62</f>
        <v>309</v>
      </c>
      <c r="G62" s="31">
        <f t="shared" ref="G62" si="19">E62/D62*100-100</f>
        <v>29.372623574144484</v>
      </c>
      <c r="H62" s="52"/>
    </row>
    <row r="63" spans="1:8" ht="48.75" customHeight="1" x14ac:dyDescent="0.25">
      <c r="A63" s="35">
        <v>2</v>
      </c>
      <c r="B63" s="28" t="s">
        <v>330</v>
      </c>
      <c r="C63" s="35" t="s">
        <v>13</v>
      </c>
      <c r="D63" s="31">
        <v>100</v>
      </c>
      <c r="E63" s="31">
        <v>100</v>
      </c>
      <c r="F63" s="43">
        <f t="shared" ref="F63:F65" si="20">E63-D63</f>
        <v>0</v>
      </c>
      <c r="G63" s="31">
        <f t="shared" ref="G63:G65" si="21">E63/D63*100-100</f>
        <v>0</v>
      </c>
      <c r="H63" s="52"/>
    </row>
    <row r="64" spans="1:8" ht="48.75" customHeight="1" x14ac:dyDescent="0.25">
      <c r="A64" s="35">
        <v>3</v>
      </c>
      <c r="B64" s="28" t="s">
        <v>331</v>
      </c>
      <c r="C64" s="35" t="s">
        <v>13</v>
      </c>
      <c r="D64" s="43">
        <v>33.200000000000003</v>
      </c>
      <c r="E64" s="43">
        <v>33.200000000000003</v>
      </c>
      <c r="F64" s="43">
        <f t="shared" si="20"/>
        <v>0</v>
      </c>
      <c r="G64" s="43">
        <f t="shared" si="21"/>
        <v>0</v>
      </c>
      <c r="H64" s="52"/>
    </row>
    <row r="65" spans="1:8" ht="47.25" customHeight="1" x14ac:dyDescent="0.25">
      <c r="A65" s="35">
        <v>4</v>
      </c>
      <c r="B65" s="28" t="s">
        <v>332</v>
      </c>
      <c r="C65" s="35" t="s">
        <v>13</v>
      </c>
      <c r="D65" s="43">
        <v>56.2</v>
      </c>
      <c r="E65" s="43">
        <v>56.2</v>
      </c>
      <c r="F65" s="43">
        <f t="shared" si="20"/>
        <v>0</v>
      </c>
      <c r="G65" s="43">
        <f t="shared" si="21"/>
        <v>0</v>
      </c>
      <c r="H65" s="52"/>
    </row>
    <row r="66" spans="1:8" ht="31.5" x14ac:dyDescent="0.25">
      <c r="A66" s="35">
        <v>5</v>
      </c>
      <c r="B66" s="28" t="s">
        <v>333</v>
      </c>
      <c r="C66" s="35" t="s">
        <v>13</v>
      </c>
      <c r="D66" s="43">
        <v>100</v>
      </c>
      <c r="E66" s="43">
        <v>34.799999999999997</v>
      </c>
      <c r="F66" s="43">
        <f t="shared" ref="F66:F81" si="22">E66-D66</f>
        <v>-65.2</v>
      </c>
      <c r="G66" s="43">
        <f t="shared" ref="G66:G81" si="23">E66/D66*100-100</f>
        <v>-65.2</v>
      </c>
      <c r="H66" s="52"/>
    </row>
    <row r="67" spans="1:8" ht="47.25" x14ac:dyDescent="0.25">
      <c r="A67" s="35">
        <v>6</v>
      </c>
      <c r="B67" s="28" t="s">
        <v>334</v>
      </c>
      <c r="C67" s="35" t="s">
        <v>13</v>
      </c>
      <c r="D67" s="43">
        <v>23.8</v>
      </c>
      <c r="E67" s="43">
        <v>23.8</v>
      </c>
      <c r="F67" s="43">
        <f t="shared" si="22"/>
        <v>0</v>
      </c>
      <c r="G67" s="43">
        <f t="shared" si="23"/>
        <v>0</v>
      </c>
      <c r="H67" s="52"/>
    </row>
    <row r="68" spans="1:8" ht="15.75" x14ac:dyDescent="0.25">
      <c r="A68" s="35">
        <v>7</v>
      </c>
      <c r="B68" s="28" t="s">
        <v>80</v>
      </c>
      <c r="C68" s="35" t="s">
        <v>13</v>
      </c>
      <c r="D68" s="43">
        <v>87</v>
      </c>
      <c r="E68" s="43">
        <v>83.5</v>
      </c>
      <c r="F68" s="43">
        <f t="shared" si="22"/>
        <v>-3.5</v>
      </c>
      <c r="G68" s="43">
        <f t="shared" si="23"/>
        <v>-4.0229885057471222</v>
      </c>
      <c r="H68" s="52"/>
    </row>
    <row r="69" spans="1:8" ht="31.5" x14ac:dyDescent="0.25">
      <c r="A69" s="35">
        <v>8</v>
      </c>
      <c r="B69" s="28" t="s">
        <v>81</v>
      </c>
      <c r="C69" s="35" t="s">
        <v>13</v>
      </c>
      <c r="D69" s="43">
        <v>97</v>
      </c>
      <c r="E69" s="43">
        <v>85</v>
      </c>
      <c r="F69" s="43">
        <f t="shared" si="22"/>
        <v>-12</v>
      </c>
      <c r="G69" s="43">
        <f t="shared" si="23"/>
        <v>-12.371134020618555</v>
      </c>
      <c r="H69" s="52"/>
    </row>
    <row r="70" spans="1:8" ht="31.5" x14ac:dyDescent="0.25">
      <c r="A70" s="35">
        <v>9</v>
      </c>
      <c r="B70" s="28" t="s">
        <v>335</v>
      </c>
      <c r="C70" s="35" t="s">
        <v>22</v>
      </c>
      <c r="D70" s="31">
        <v>3760</v>
      </c>
      <c r="E70" s="31">
        <v>3700</v>
      </c>
      <c r="F70" s="31">
        <f t="shared" si="22"/>
        <v>-60</v>
      </c>
      <c r="G70" s="31">
        <f t="shared" si="23"/>
        <v>-1.5957446808510696</v>
      </c>
      <c r="H70" s="52"/>
    </row>
    <row r="71" spans="1:8" ht="63" x14ac:dyDescent="0.25">
      <c r="A71" s="35">
        <v>10</v>
      </c>
      <c r="B71" s="28" t="s">
        <v>336</v>
      </c>
      <c r="C71" s="35" t="s">
        <v>13</v>
      </c>
      <c r="D71" s="43">
        <v>15</v>
      </c>
      <c r="E71" s="43">
        <v>20</v>
      </c>
      <c r="F71" s="43">
        <f t="shared" si="22"/>
        <v>5</v>
      </c>
      <c r="G71" s="43">
        <f t="shared" si="23"/>
        <v>33.333333333333314</v>
      </c>
      <c r="H71" s="52"/>
    </row>
    <row r="72" spans="1:8" ht="47.25" x14ac:dyDescent="0.25">
      <c r="A72" s="35">
        <v>11</v>
      </c>
      <c r="B72" s="28" t="s">
        <v>337</v>
      </c>
      <c r="C72" s="35" t="s">
        <v>13</v>
      </c>
      <c r="D72" s="43">
        <v>12</v>
      </c>
      <c r="E72" s="43">
        <v>48</v>
      </c>
      <c r="F72" s="43">
        <f t="shared" si="22"/>
        <v>36</v>
      </c>
      <c r="G72" s="43">
        <f t="shared" si="23"/>
        <v>300</v>
      </c>
      <c r="H72" s="52"/>
    </row>
    <row r="73" spans="1:8" ht="47.25" x14ac:dyDescent="0.25">
      <c r="A73" s="35">
        <v>12</v>
      </c>
      <c r="B73" s="28" t="s">
        <v>338</v>
      </c>
      <c r="C73" s="35" t="s">
        <v>13</v>
      </c>
      <c r="D73" s="43">
        <v>100</v>
      </c>
      <c r="E73" s="43">
        <v>100</v>
      </c>
      <c r="F73" s="43">
        <f t="shared" si="22"/>
        <v>0</v>
      </c>
      <c r="G73" s="43">
        <f t="shared" si="23"/>
        <v>0</v>
      </c>
      <c r="H73" s="52"/>
    </row>
    <row r="74" spans="1:8" ht="47.25" x14ac:dyDescent="0.25">
      <c r="A74" s="35">
        <v>13</v>
      </c>
      <c r="B74" s="28" t="s">
        <v>339</v>
      </c>
      <c r="C74" s="35" t="s">
        <v>13</v>
      </c>
      <c r="D74" s="43">
        <v>100</v>
      </c>
      <c r="E74" s="43">
        <v>100</v>
      </c>
      <c r="F74" s="43">
        <f t="shared" si="22"/>
        <v>0</v>
      </c>
      <c r="G74" s="43">
        <f t="shared" si="23"/>
        <v>0</v>
      </c>
      <c r="H74" s="52"/>
    </row>
    <row r="75" spans="1:8" ht="63" x14ac:dyDescent="0.25">
      <c r="A75" s="35">
        <v>14</v>
      </c>
      <c r="B75" s="28" t="s">
        <v>340</v>
      </c>
      <c r="C75" s="35" t="s">
        <v>13</v>
      </c>
      <c r="D75" s="43">
        <v>100</v>
      </c>
      <c r="E75" s="43">
        <v>100</v>
      </c>
      <c r="F75" s="43">
        <f t="shared" si="22"/>
        <v>0</v>
      </c>
      <c r="G75" s="43">
        <f t="shared" si="23"/>
        <v>0</v>
      </c>
      <c r="H75" s="52"/>
    </row>
    <row r="76" spans="1:8" ht="47.25" x14ac:dyDescent="0.25">
      <c r="A76" s="35">
        <v>15</v>
      </c>
      <c r="B76" s="28" t="s">
        <v>341</v>
      </c>
      <c r="C76" s="35" t="s">
        <v>13</v>
      </c>
      <c r="D76" s="43">
        <v>100</v>
      </c>
      <c r="E76" s="43">
        <v>100</v>
      </c>
      <c r="F76" s="43">
        <f t="shared" si="22"/>
        <v>0</v>
      </c>
      <c r="G76" s="43">
        <f t="shared" si="23"/>
        <v>0</v>
      </c>
      <c r="H76" s="52"/>
    </row>
    <row r="77" spans="1:8" ht="47.25" x14ac:dyDescent="0.25">
      <c r="A77" s="35">
        <v>16</v>
      </c>
      <c r="B77" s="28" t="s">
        <v>151</v>
      </c>
      <c r="C77" s="35" t="s">
        <v>22</v>
      </c>
      <c r="D77" s="31">
        <v>22</v>
      </c>
      <c r="E77" s="31">
        <v>25</v>
      </c>
      <c r="F77" s="31">
        <f t="shared" si="22"/>
        <v>3</v>
      </c>
      <c r="G77" s="31">
        <f t="shared" si="23"/>
        <v>13.63636363636364</v>
      </c>
      <c r="H77" s="52"/>
    </row>
    <row r="78" spans="1:8" ht="31.5" x14ac:dyDescent="0.25">
      <c r="A78" s="35">
        <v>17</v>
      </c>
      <c r="B78" s="28" t="s">
        <v>137</v>
      </c>
      <c r="C78" s="35" t="s">
        <v>13</v>
      </c>
      <c r="D78" s="43">
        <v>24</v>
      </c>
      <c r="E78" s="43">
        <v>9</v>
      </c>
      <c r="F78" s="43">
        <f t="shared" si="22"/>
        <v>-15</v>
      </c>
      <c r="G78" s="43">
        <f t="shared" si="23"/>
        <v>-62.5</v>
      </c>
      <c r="H78" s="52"/>
    </row>
    <row r="79" spans="1:8" ht="31.5" x14ac:dyDescent="0.25">
      <c r="A79" s="35">
        <v>18</v>
      </c>
      <c r="B79" s="28" t="s">
        <v>138</v>
      </c>
      <c r="C79" s="35" t="s">
        <v>13</v>
      </c>
      <c r="D79" s="43">
        <v>97.7</v>
      </c>
      <c r="E79" s="43">
        <v>100</v>
      </c>
      <c r="F79" s="43">
        <f t="shared" si="22"/>
        <v>2.2999999999999972</v>
      </c>
      <c r="G79" s="43">
        <f t="shared" si="23"/>
        <v>2.3541453428863832</v>
      </c>
      <c r="H79" s="52"/>
    </row>
    <row r="80" spans="1:8" ht="31.5" x14ac:dyDescent="0.25">
      <c r="A80" s="35">
        <v>19</v>
      </c>
      <c r="B80" s="28" t="s">
        <v>139</v>
      </c>
      <c r="C80" s="35" t="s">
        <v>13</v>
      </c>
      <c r="D80" s="43">
        <v>91</v>
      </c>
      <c r="E80" s="43">
        <v>91</v>
      </c>
      <c r="F80" s="43">
        <f t="shared" si="22"/>
        <v>0</v>
      </c>
      <c r="G80" s="43">
        <f t="shared" si="23"/>
        <v>0</v>
      </c>
      <c r="H80" s="52"/>
    </row>
    <row r="81" spans="1:8" ht="47.25" x14ac:dyDescent="0.25">
      <c r="A81" s="35">
        <v>20</v>
      </c>
      <c r="B81" s="28" t="s">
        <v>160</v>
      </c>
      <c r="C81" s="35" t="s">
        <v>13</v>
      </c>
      <c r="D81" s="43">
        <v>100</v>
      </c>
      <c r="E81" s="43">
        <v>100</v>
      </c>
      <c r="F81" s="43">
        <f t="shared" si="22"/>
        <v>0</v>
      </c>
      <c r="G81" s="43">
        <f t="shared" si="23"/>
        <v>0</v>
      </c>
      <c r="H81" s="52"/>
    </row>
    <row r="82" spans="1:8" ht="63" x14ac:dyDescent="0.25">
      <c r="A82" s="35">
        <v>21</v>
      </c>
      <c r="B82" s="28" t="s">
        <v>161</v>
      </c>
      <c r="C82" s="35" t="s">
        <v>13</v>
      </c>
      <c r="D82" s="43">
        <v>100</v>
      </c>
      <c r="E82" s="43">
        <v>100</v>
      </c>
      <c r="F82" s="43">
        <f t="shared" ref="F82:F91" si="24">E82-D82</f>
        <v>0</v>
      </c>
      <c r="G82" s="43">
        <f t="shared" ref="G82:G91" si="25">E82/D82*100-100</f>
        <v>0</v>
      </c>
      <c r="H82" s="52"/>
    </row>
    <row r="83" spans="1:8" ht="15.75" x14ac:dyDescent="0.25">
      <c r="A83" s="35">
        <v>22</v>
      </c>
      <c r="B83" s="28" t="s">
        <v>201</v>
      </c>
      <c r="C83" s="35" t="s">
        <v>13</v>
      </c>
      <c r="D83" s="43">
        <v>100</v>
      </c>
      <c r="E83" s="43">
        <v>100</v>
      </c>
      <c r="F83" s="43">
        <f t="shared" si="24"/>
        <v>0</v>
      </c>
      <c r="G83" s="43">
        <f t="shared" si="25"/>
        <v>0</v>
      </c>
      <c r="H83" s="52"/>
    </row>
    <row r="84" spans="1:8" ht="34.5" customHeight="1" x14ac:dyDescent="0.25">
      <c r="A84" s="35">
        <v>23</v>
      </c>
      <c r="B84" s="28" t="s">
        <v>202</v>
      </c>
      <c r="C84" s="35" t="s">
        <v>13</v>
      </c>
      <c r="D84" s="43">
        <v>46.4</v>
      </c>
      <c r="E84" s="43">
        <v>55.7</v>
      </c>
      <c r="F84" s="43">
        <f t="shared" si="24"/>
        <v>9.3000000000000043</v>
      </c>
      <c r="G84" s="43">
        <f t="shared" si="25"/>
        <v>20.043103448275872</v>
      </c>
      <c r="H84" s="52"/>
    </row>
    <row r="85" spans="1:8" ht="31.5" x14ac:dyDescent="0.25">
      <c r="A85" s="35">
        <v>24</v>
      </c>
      <c r="B85" s="28" t="s">
        <v>203</v>
      </c>
      <c r="C85" s="35" t="s">
        <v>13</v>
      </c>
      <c r="D85" s="43">
        <v>25.4</v>
      </c>
      <c r="E85" s="43">
        <v>13.6</v>
      </c>
      <c r="F85" s="43">
        <f t="shared" si="24"/>
        <v>-11.799999999999999</v>
      </c>
      <c r="G85" s="43">
        <f t="shared" si="25"/>
        <v>-46.456692913385822</v>
      </c>
      <c r="H85" s="52"/>
    </row>
    <row r="86" spans="1:8" ht="47.25" x14ac:dyDescent="0.25">
      <c r="A86" s="35">
        <v>25</v>
      </c>
      <c r="B86" s="28" t="s">
        <v>204</v>
      </c>
      <c r="C86" s="35" t="s">
        <v>13</v>
      </c>
      <c r="D86" s="43">
        <v>37</v>
      </c>
      <c r="E86" s="43">
        <v>16</v>
      </c>
      <c r="F86" s="43">
        <f t="shared" si="24"/>
        <v>-21</v>
      </c>
      <c r="G86" s="43">
        <f t="shared" si="25"/>
        <v>-56.756756756756758</v>
      </c>
      <c r="H86" s="52"/>
    </row>
    <row r="87" spans="1:8" ht="31.5" x14ac:dyDescent="0.25">
      <c r="A87" s="35">
        <v>26</v>
      </c>
      <c r="B87" s="28" t="s">
        <v>205</v>
      </c>
      <c r="C87" s="35" t="s">
        <v>13</v>
      </c>
      <c r="D87" s="32">
        <v>81.25</v>
      </c>
      <c r="E87" s="32">
        <v>86.66</v>
      </c>
      <c r="F87" s="32">
        <f t="shared" si="24"/>
        <v>5.4099999999999966</v>
      </c>
      <c r="G87" s="32">
        <f t="shared" si="25"/>
        <v>6.6584615384615233</v>
      </c>
      <c r="H87" s="52"/>
    </row>
    <row r="88" spans="1:8" ht="47.25" x14ac:dyDescent="0.25">
      <c r="A88" s="35">
        <v>27</v>
      </c>
      <c r="B88" s="28" t="s">
        <v>206</v>
      </c>
      <c r="C88" s="35" t="s">
        <v>13</v>
      </c>
      <c r="D88" s="32">
        <v>55</v>
      </c>
      <c r="E88" s="32">
        <v>54.76</v>
      </c>
      <c r="F88" s="32">
        <f t="shared" si="24"/>
        <v>-0.24000000000000199</v>
      </c>
      <c r="G88" s="32">
        <f t="shared" si="25"/>
        <v>-0.4363636363636374</v>
      </c>
      <c r="H88" s="52"/>
    </row>
    <row r="89" spans="1:8" ht="31.5" x14ac:dyDescent="0.25">
      <c r="A89" s="35">
        <v>28</v>
      </c>
      <c r="B89" s="28" t="s">
        <v>207</v>
      </c>
      <c r="C89" s="35" t="s">
        <v>13</v>
      </c>
      <c r="D89" s="43">
        <v>75</v>
      </c>
      <c r="E89" s="43">
        <v>62</v>
      </c>
      <c r="F89" s="43">
        <f t="shared" si="24"/>
        <v>-13</v>
      </c>
      <c r="G89" s="43">
        <f t="shared" si="25"/>
        <v>-17.333333333333329</v>
      </c>
      <c r="H89" s="52"/>
    </row>
    <row r="90" spans="1:8" ht="63" x14ac:dyDescent="0.25">
      <c r="A90" s="35">
        <v>29</v>
      </c>
      <c r="B90" s="28" t="s">
        <v>342</v>
      </c>
      <c r="C90" s="35" t="s">
        <v>13</v>
      </c>
      <c r="D90" s="43">
        <v>100</v>
      </c>
      <c r="E90" s="43">
        <v>100</v>
      </c>
      <c r="F90" s="43">
        <f t="shared" si="24"/>
        <v>0</v>
      </c>
      <c r="G90" s="43">
        <f t="shared" si="25"/>
        <v>0</v>
      </c>
      <c r="H90" s="52"/>
    </row>
    <row r="91" spans="1:8" ht="47.25" x14ac:dyDescent="0.25">
      <c r="A91" s="35">
        <v>30</v>
      </c>
      <c r="B91" s="28" t="s">
        <v>343</v>
      </c>
      <c r="C91" s="35" t="s">
        <v>13</v>
      </c>
      <c r="D91" s="43">
        <v>25</v>
      </c>
      <c r="E91" s="43">
        <v>16.2</v>
      </c>
      <c r="F91" s="43">
        <f t="shared" si="24"/>
        <v>-8.8000000000000007</v>
      </c>
      <c r="G91" s="43">
        <f t="shared" si="25"/>
        <v>-35.200000000000003</v>
      </c>
      <c r="H91" s="52"/>
    </row>
    <row r="92" spans="1:8" ht="31.5" x14ac:dyDescent="0.25">
      <c r="A92" s="35">
        <v>31</v>
      </c>
      <c r="B92" s="28" t="s">
        <v>208</v>
      </c>
      <c r="C92" s="35" t="s">
        <v>13</v>
      </c>
      <c r="D92" s="43">
        <v>7</v>
      </c>
      <c r="E92" s="43">
        <v>7</v>
      </c>
      <c r="F92" s="43">
        <f t="shared" ref="F92" si="26">E92-D92</f>
        <v>0</v>
      </c>
      <c r="G92" s="43">
        <f t="shared" ref="G92" si="27">E92/D92*100-100</f>
        <v>0</v>
      </c>
      <c r="H92" s="52"/>
    </row>
    <row r="93" spans="1:8" ht="24" customHeight="1" x14ac:dyDescent="0.25">
      <c r="A93" s="53" t="s">
        <v>14</v>
      </c>
      <c r="B93" s="82" t="s">
        <v>82</v>
      </c>
      <c r="C93" s="81"/>
      <c r="D93" s="81"/>
      <c r="E93" s="81"/>
      <c r="F93" s="81"/>
      <c r="G93" s="81"/>
    </row>
    <row r="94" spans="1:8" ht="31.5" x14ac:dyDescent="0.25">
      <c r="A94" s="35">
        <v>1</v>
      </c>
      <c r="B94" s="28" t="s">
        <v>38</v>
      </c>
      <c r="C94" s="35" t="s">
        <v>13</v>
      </c>
      <c r="D94" s="43">
        <v>38</v>
      </c>
      <c r="E94" s="43">
        <v>47.9</v>
      </c>
      <c r="F94" s="31">
        <f t="shared" ref="F94:F105" si="28">E94-D94</f>
        <v>9.8999999999999986</v>
      </c>
      <c r="G94" s="31">
        <f t="shared" ref="G94:G105" si="29">E94/D94*100-100</f>
        <v>26.05263157894737</v>
      </c>
      <c r="H94" s="37">
        <f>E94/D94*100</f>
        <v>126.05263157894737</v>
      </c>
    </row>
    <row r="95" spans="1:8" ht="31.5" x14ac:dyDescent="0.25">
      <c r="A95" s="35">
        <v>2</v>
      </c>
      <c r="B95" s="28" t="s">
        <v>39</v>
      </c>
      <c r="C95" s="35" t="s">
        <v>13</v>
      </c>
      <c r="D95" s="43">
        <v>33</v>
      </c>
      <c r="E95" s="43">
        <v>28.4</v>
      </c>
      <c r="F95" s="43">
        <f t="shared" si="28"/>
        <v>-4.6000000000000014</v>
      </c>
      <c r="G95" s="31">
        <f t="shared" si="29"/>
        <v>-13.939393939393938</v>
      </c>
      <c r="H95" s="37">
        <f t="shared" ref="H95:H107" si="30">E95/D95*100</f>
        <v>86.060606060606062</v>
      </c>
    </row>
    <row r="96" spans="1:8" ht="32.25" customHeight="1" x14ac:dyDescent="0.25">
      <c r="A96" s="35">
        <v>3</v>
      </c>
      <c r="B96" s="28" t="s">
        <v>86</v>
      </c>
      <c r="C96" s="35" t="s">
        <v>13</v>
      </c>
      <c r="D96" s="43">
        <v>37.1</v>
      </c>
      <c r="E96" s="43">
        <v>37.1</v>
      </c>
      <c r="F96" s="43">
        <f t="shared" si="28"/>
        <v>0</v>
      </c>
      <c r="G96" s="31">
        <f t="shared" si="29"/>
        <v>0</v>
      </c>
      <c r="H96" s="37">
        <f t="shared" si="30"/>
        <v>100</v>
      </c>
    </row>
    <row r="97" spans="1:8" ht="34.5" customHeight="1" x14ac:dyDescent="0.25">
      <c r="A97" s="35">
        <v>4</v>
      </c>
      <c r="B97" s="28" t="s">
        <v>85</v>
      </c>
      <c r="C97" s="35" t="s">
        <v>13</v>
      </c>
      <c r="D97" s="43">
        <v>5.2</v>
      </c>
      <c r="E97" s="43">
        <v>11.8</v>
      </c>
      <c r="F97" s="43">
        <f t="shared" si="28"/>
        <v>6.6000000000000005</v>
      </c>
      <c r="G97" s="31">
        <f t="shared" si="29"/>
        <v>126.92307692307691</v>
      </c>
      <c r="H97" s="37">
        <f t="shared" si="30"/>
        <v>226.92307692307691</v>
      </c>
    </row>
    <row r="98" spans="1:8" ht="31.5" customHeight="1" x14ac:dyDescent="0.25">
      <c r="A98" s="87">
        <v>5</v>
      </c>
      <c r="B98" s="28" t="s">
        <v>84</v>
      </c>
      <c r="C98" s="35" t="s">
        <v>13</v>
      </c>
      <c r="D98" s="32">
        <v>58.3</v>
      </c>
      <c r="E98" s="32">
        <v>65.91</v>
      </c>
      <c r="F98" s="32">
        <f>E98-D98</f>
        <v>7.6099999999999994</v>
      </c>
      <c r="G98" s="31">
        <f t="shared" si="29"/>
        <v>13.053173241852491</v>
      </c>
      <c r="H98" s="37">
        <f t="shared" si="30"/>
        <v>113.05317324185249</v>
      </c>
    </row>
    <row r="99" spans="1:8" ht="18" customHeight="1" x14ac:dyDescent="0.25">
      <c r="A99" s="88"/>
      <c r="B99" s="28" t="s">
        <v>296</v>
      </c>
      <c r="C99" s="35" t="s">
        <v>13</v>
      </c>
      <c r="D99" s="32">
        <v>80</v>
      </c>
      <c r="E99" s="32">
        <v>80</v>
      </c>
      <c r="F99" s="32">
        <f>E99-D99</f>
        <v>0</v>
      </c>
      <c r="G99" s="31">
        <f t="shared" si="29"/>
        <v>0</v>
      </c>
      <c r="H99" s="37">
        <f t="shared" si="30"/>
        <v>100</v>
      </c>
    </row>
    <row r="100" spans="1:8" ht="33.75" customHeight="1" x14ac:dyDescent="0.25">
      <c r="A100" s="35">
        <v>6</v>
      </c>
      <c r="B100" s="28" t="s">
        <v>40</v>
      </c>
      <c r="C100" s="35" t="s">
        <v>13</v>
      </c>
      <c r="D100" s="43">
        <v>20.2</v>
      </c>
      <c r="E100" s="43">
        <v>20.2</v>
      </c>
      <c r="F100" s="43">
        <f t="shared" si="28"/>
        <v>0</v>
      </c>
      <c r="G100" s="31">
        <f t="shared" si="29"/>
        <v>0</v>
      </c>
      <c r="H100" s="37">
        <f t="shared" si="30"/>
        <v>100</v>
      </c>
    </row>
    <row r="101" spans="1:8" ht="66" customHeight="1" x14ac:dyDescent="0.25">
      <c r="A101" s="38" t="s">
        <v>48</v>
      </c>
      <c r="B101" s="28" t="s">
        <v>41</v>
      </c>
      <c r="C101" s="35" t="s">
        <v>13</v>
      </c>
      <c r="D101" s="43">
        <v>41.5</v>
      </c>
      <c r="E101" s="43">
        <v>41.5</v>
      </c>
      <c r="F101" s="43">
        <f t="shared" si="28"/>
        <v>0</v>
      </c>
      <c r="G101" s="31">
        <f t="shared" si="29"/>
        <v>0</v>
      </c>
      <c r="H101" s="37">
        <f t="shared" si="30"/>
        <v>100</v>
      </c>
    </row>
    <row r="102" spans="1:8" ht="19.5" customHeight="1" x14ac:dyDescent="0.25">
      <c r="A102" s="38" t="s">
        <v>64</v>
      </c>
      <c r="B102" s="28" t="s">
        <v>42</v>
      </c>
      <c r="C102" s="35" t="s">
        <v>13</v>
      </c>
      <c r="D102" s="43">
        <v>71.5</v>
      </c>
      <c r="E102" s="43">
        <v>71.5</v>
      </c>
      <c r="F102" s="43">
        <f t="shared" si="28"/>
        <v>0</v>
      </c>
      <c r="G102" s="43">
        <f t="shared" si="29"/>
        <v>0</v>
      </c>
      <c r="H102" s="37">
        <f t="shared" si="30"/>
        <v>100</v>
      </c>
    </row>
    <row r="103" spans="1:8" ht="48.75" customHeight="1" x14ac:dyDescent="0.25">
      <c r="A103" s="38" t="s">
        <v>63</v>
      </c>
      <c r="B103" s="28" t="s">
        <v>83</v>
      </c>
      <c r="C103" s="35" t="s">
        <v>13</v>
      </c>
      <c r="D103" s="43">
        <v>58.2</v>
      </c>
      <c r="E103" s="43">
        <v>58.2</v>
      </c>
      <c r="F103" s="31">
        <f t="shared" si="28"/>
        <v>0</v>
      </c>
      <c r="G103" s="31">
        <f t="shared" si="29"/>
        <v>0</v>
      </c>
      <c r="H103" s="37">
        <f t="shared" si="30"/>
        <v>100</v>
      </c>
    </row>
    <row r="104" spans="1:8" ht="34.5" customHeight="1" x14ac:dyDescent="0.25">
      <c r="A104" s="85" t="s">
        <v>177</v>
      </c>
      <c r="B104" s="28" t="s">
        <v>184</v>
      </c>
      <c r="C104" s="35" t="s">
        <v>22</v>
      </c>
      <c r="D104" s="31">
        <v>1495</v>
      </c>
      <c r="E104" s="31">
        <v>1495</v>
      </c>
      <c r="F104" s="31">
        <f t="shared" si="28"/>
        <v>0</v>
      </c>
      <c r="G104" s="31">
        <f t="shared" si="29"/>
        <v>0</v>
      </c>
      <c r="H104" s="37">
        <f t="shared" si="30"/>
        <v>100</v>
      </c>
    </row>
    <row r="105" spans="1:8" ht="47.25" x14ac:dyDescent="0.25">
      <c r="A105" s="86"/>
      <c r="B105" s="28" t="s">
        <v>213</v>
      </c>
      <c r="C105" s="35" t="s">
        <v>22</v>
      </c>
      <c r="D105" s="31">
        <v>374</v>
      </c>
      <c r="E105" s="31">
        <v>374</v>
      </c>
      <c r="F105" s="31">
        <f t="shared" si="28"/>
        <v>0</v>
      </c>
      <c r="G105" s="31">
        <f t="shared" si="29"/>
        <v>0</v>
      </c>
      <c r="H105" s="37">
        <f t="shared" si="30"/>
        <v>100</v>
      </c>
    </row>
    <row r="106" spans="1:8" ht="34.5" customHeight="1" x14ac:dyDescent="0.25">
      <c r="A106" s="38" t="s">
        <v>65</v>
      </c>
      <c r="B106" s="28" t="s">
        <v>176</v>
      </c>
      <c r="C106" s="35" t="s">
        <v>13</v>
      </c>
      <c r="D106" s="43">
        <v>86</v>
      </c>
      <c r="E106" s="43">
        <v>86</v>
      </c>
      <c r="F106" s="31">
        <f t="shared" ref="F106:F109" si="31">E106-D106</f>
        <v>0</v>
      </c>
      <c r="G106" s="31">
        <f t="shared" ref="G106:G109" si="32">E106/D106*100-100</f>
        <v>0</v>
      </c>
      <c r="H106" s="37">
        <f t="shared" si="30"/>
        <v>100</v>
      </c>
    </row>
    <row r="107" spans="1:8" ht="34.5" customHeight="1" x14ac:dyDescent="0.25">
      <c r="A107" s="38" t="s">
        <v>211</v>
      </c>
      <c r="B107" s="28" t="s">
        <v>214</v>
      </c>
      <c r="C107" s="35" t="s">
        <v>13</v>
      </c>
      <c r="D107" s="43">
        <v>53.5</v>
      </c>
      <c r="E107" s="43">
        <v>53.5</v>
      </c>
      <c r="F107" s="31">
        <f t="shared" si="31"/>
        <v>0</v>
      </c>
      <c r="G107" s="31">
        <f t="shared" si="32"/>
        <v>0</v>
      </c>
      <c r="H107" s="37">
        <f t="shared" si="30"/>
        <v>100</v>
      </c>
    </row>
    <row r="108" spans="1:8" ht="34.5" customHeight="1" x14ac:dyDescent="0.25">
      <c r="A108" s="38" t="s">
        <v>263</v>
      </c>
      <c r="B108" s="28" t="s">
        <v>255</v>
      </c>
      <c r="C108" s="35" t="s">
        <v>23</v>
      </c>
      <c r="D108" s="31">
        <v>2</v>
      </c>
      <c r="E108" s="31">
        <v>0</v>
      </c>
      <c r="F108" s="31">
        <f t="shared" si="31"/>
        <v>-2</v>
      </c>
      <c r="G108" s="31">
        <f t="shared" si="32"/>
        <v>-100</v>
      </c>
      <c r="H108" s="37"/>
    </row>
    <row r="109" spans="1:8" ht="48" customHeight="1" x14ac:dyDescent="0.25">
      <c r="A109" s="38" t="s">
        <v>297</v>
      </c>
      <c r="B109" s="28" t="s">
        <v>298</v>
      </c>
      <c r="C109" s="35" t="s">
        <v>23</v>
      </c>
      <c r="D109" s="31">
        <v>1</v>
      </c>
      <c r="E109" s="31">
        <v>1</v>
      </c>
      <c r="F109" s="31">
        <f t="shared" si="31"/>
        <v>0</v>
      </c>
      <c r="G109" s="31">
        <f t="shared" si="32"/>
        <v>0</v>
      </c>
      <c r="H109" s="37"/>
    </row>
    <row r="110" spans="1:8" ht="48" hidden="1" customHeight="1" x14ac:dyDescent="0.25">
      <c r="A110" s="38" t="s">
        <v>323</v>
      </c>
      <c r="B110" s="28" t="s">
        <v>326</v>
      </c>
      <c r="C110" s="35" t="s">
        <v>13</v>
      </c>
      <c r="D110" s="31">
        <v>9</v>
      </c>
      <c r="E110" s="31"/>
      <c r="F110" s="31"/>
      <c r="G110" s="31"/>
      <c r="H110" s="37"/>
    </row>
    <row r="111" spans="1:8" ht="24" customHeight="1" x14ac:dyDescent="0.25">
      <c r="A111" s="53">
        <v>8</v>
      </c>
      <c r="B111" s="82" t="s">
        <v>87</v>
      </c>
      <c r="C111" s="81"/>
      <c r="D111" s="81"/>
      <c r="E111" s="81"/>
      <c r="F111" s="81"/>
      <c r="G111" s="81"/>
      <c r="H111" s="37"/>
    </row>
    <row r="112" spans="1:8" ht="21.75" customHeight="1" x14ac:dyDescent="0.25">
      <c r="A112" s="31">
        <v>1</v>
      </c>
      <c r="B112" s="28" t="s">
        <v>168</v>
      </c>
      <c r="C112" s="41" t="s">
        <v>28</v>
      </c>
      <c r="D112" s="43">
        <v>477</v>
      </c>
      <c r="E112" s="43">
        <v>336</v>
      </c>
      <c r="F112" s="45">
        <f>E112-D112</f>
        <v>-141</v>
      </c>
      <c r="G112" s="46">
        <f>E112/D112*100-100</f>
        <v>-29.559748427672957</v>
      </c>
      <c r="H112" s="52">
        <f>E112/D112*100</f>
        <v>70.440251572327043</v>
      </c>
    </row>
    <row r="113" spans="1:8" ht="47.25" customHeight="1" x14ac:dyDescent="0.25">
      <c r="A113" s="31">
        <v>2</v>
      </c>
      <c r="B113" s="28" t="s">
        <v>88</v>
      </c>
      <c r="C113" s="41" t="s">
        <v>23</v>
      </c>
      <c r="D113" s="46">
        <v>1</v>
      </c>
      <c r="E113" s="46">
        <v>0</v>
      </c>
      <c r="F113" s="46">
        <f>E113-D113</f>
        <v>-1</v>
      </c>
      <c r="G113" s="46">
        <f>E113/D113*100-100</f>
        <v>-100</v>
      </c>
      <c r="H113" s="52">
        <f t="shared" ref="H113:H116" si="33">E113/D113*100</f>
        <v>0</v>
      </c>
    </row>
    <row r="114" spans="1:8" ht="48" customHeight="1" x14ac:dyDescent="0.25">
      <c r="A114" s="31">
        <v>3</v>
      </c>
      <c r="B114" s="28" t="s">
        <v>44</v>
      </c>
      <c r="C114" s="41" t="s">
        <v>23</v>
      </c>
      <c r="D114" s="46">
        <v>1</v>
      </c>
      <c r="E114" s="46">
        <v>2</v>
      </c>
      <c r="F114" s="46">
        <f>E114-D114</f>
        <v>1</v>
      </c>
      <c r="G114" s="46">
        <f>E114/D114*100-100</f>
        <v>100</v>
      </c>
      <c r="H114" s="52">
        <f t="shared" si="33"/>
        <v>200</v>
      </c>
    </row>
    <row r="115" spans="1:8" ht="34.5" customHeight="1" x14ac:dyDescent="0.25">
      <c r="A115" s="31">
        <v>4</v>
      </c>
      <c r="B115" s="28" t="s">
        <v>152</v>
      </c>
      <c r="C115" s="41" t="s">
        <v>13</v>
      </c>
      <c r="D115" s="45">
        <v>86</v>
      </c>
      <c r="E115" s="45">
        <v>96</v>
      </c>
      <c r="F115" s="46">
        <f>E115-D115</f>
        <v>10</v>
      </c>
      <c r="G115" s="46">
        <f>E115/D115*100-100</f>
        <v>11.627906976744185</v>
      </c>
      <c r="H115" s="52">
        <f t="shared" si="33"/>
        <v>111.62790697674419</v>
      </c>
    </row>
    <row r="116" spans="1:8" ht="48" customHeight="1" x14ac:dyDescent="0.25">
      <c r="A116" s="31">
        <v>5</v>
      </c>
      <c r="B116" s="28" t="s">
        <v>209</v>
      </c>
      <c r="C116" s="41" t="s">
        <v>13</v>
      </c>
      <c r="D116" s="45">
        <v>65</v>
      </c>
      <c r="E116" s="45">
        <v>71</v>
      </c>
      <c r="F116" s="46">
        <f>E116-D116</f>
        <v>6</v>
      </c>
      <c r="G116" s="46">
        <f>E116/D116*100-100</f>
        <v>9.2307692307692264</v>
      </c>
      <c r="H116" s="52">
        <f t="shared" si="33"/>
        <v>109.23076923076923</v>
      </c>
    </row>
    <row r="117" spans="1:8" ht="23.25" customHeight="1" x14ac:dyDescent="0.25">
      <c r="A117" s="53">
        <v>9</v>
      </c>
      <c r="B117" s="82" t="s">
        <v>52</v>
      </c>
      <c r="C117" s="81"/>
      <c r="D117" s="81"/>
      <c r="E117" s="81"/>
      <c r="F117" s="81"/>
      <c r="G117" s="81"/>
    </row>
    <row r="118" spans="1:8" ht="31.5" customHeight="1" x14ac:dyDescent="0.25">
      <c r="A118" s="35">
        <v>1</v>
      </c>
      <c r="B118" s="16" t="s">
        <v>346</v>
      </c>
      <c r="C118" s="35" t="s">
        <v>13</v>
      </c>
      <c r="D118" s="43">
        <v>87</v>
      </c>
      <c r="E118" s="43">
        <v>0</v>
      </c>
      <c r="F118" s="31">
        <f>E118-D118</f>
        <v>-87</v>
      </c>
      <c r="G118" s="31">
        <f>E118/D118*100-100</f>
        <v>-100</v>
      </c>
      <c r="H118" s="37">
        <f>E118/D118*100</f>
        <v>0</v>
      </c>
    </row>
    <row r="119" spans="1:8" ht="36" customHeight="1" x14ac:dyDescent="0.25">
      <c r="A119" s="35">
        <v>2</v>
      </c>
      <c r="B119" s="16" t="s">
        <v>135</v>
      </c>
      <c r="C119" s="36" t="s">
        <v>26</v>
      </c>
      <c r="D119" s="31">
        <v>15</v>
      </c>
      <c r="E119" s="31">
        <v>15</v>
      </c>
      <c r="F119" s="31">
        <f t="shared" ref="F119:F146" si="34">E119-D119</f>
        <v>0</v>
      </c>
      <c r="G119" s="31">
        <f t="shared" ref="G119:G146" si="35">E119/D119*100-100</f>
        <v>0</v>
      </c>
      <c r="H119" s="37">
        <f t="shared" ref="H119:H146" si="36">E119/D119*100</f>
        <v>100</v>
      </c>
    </row>
    <row r="120" spans="1:8" ht="31.5" x14ac:dyDescent="0.25">
      <c r="A120" s="35">
        <v>3</v>
      </c>
      <c r="B120" s="16" t="s">
        <v>134</v>
      </c>
      <c r="C120" s="36" t="s">
        <v>13</v>
      </c>
      <c r="D120" s="31">
        <v>100</v>
      </c>
      <c r="E120" s="31">
        <v>100</v>
      </c>
      <c r="F120" s="31">
        <f t="shared" si="34"/>
        <v>0</v>
      </c>
      <c r="G120" s="31">
        <f t="shared" si="35"/>
        <v>0</v>
      </c>
      <c r="H120" s="37">
        <f t="shared" si="36"/>
        <v>100</v>
      </c>
    </row>
    <row r="121" spans="1:8" ht="35.25" customHeight="1" x14ac:dyDescent="0.25">
      <c r="A121" s="35">
        <v>4</v>
      </c>
      <c r="B121" s="16" t="s">
        <v>133</v>
      </c>
      <c r="C121" s="36" t="s">
        <v>13</v>
      </c>
      <c r="D121" s="31">
        <v>36</v>
      </c>
      <c r="E121" s="31">
        <v>36</v>
      </c>
      <c r="F121" s="31">
        <f t="shared" si="34"/>
        <v>0</v>
      </c>
      <c r="G121" s="31">
        <f t="shared" si="35"/>
        <v>0</v>
      </c>
      <c r="H121" s="37">
        <f t="shared" si="36"/>
        <v>100</v>
      </c>
    </row>
    <row r="122" spans="1:8" ht="33.75" customHeight="1" x14ac:dyDescent="0.25">
      <c r="A122" s="35">
        <v>5</v>
      </c>
      <c r="B122" s="16" t="s">
        <v>132</v>
      </c>
      <c r="C122" s="36" t="s">
        <v>13</v>
      </c>
      <c r="D122" s="43">
        <v>18.2</v>
      </c>
      <c r="E122" s="43">
        <v>17.8</v>
      </c>
      <c r="F122" s="31">
        <f t="shared" si="34"/>
        <v>-0.39999999999999858</v>
      </c>
      <c r="G122" s="31">
        <f t="shared" si="35"/>
        <v>-2.19780219780219</v>
      </c>
      <c r="H122" s="37">
        <f t="shared" si="36"/>
        <v>97.80219780219781</v>
      </c>
    </row>
    <row r="123" spans="1:8" ht="47.25" x14ac:dyDescent="0.25">
      <c r="A123" s="35">
        <v>6</v>
      </c>
      <c r="B123" s="16" t="s">
        <v>131</v>
      </c>
      <c r="C123" s="36" t="s">
        <v>22</v>
      </c>
      <c r="D123" s="31">
        <v>8380</v>
      </c>
      <c r="E123" s="31">
        <v>6800</v>
      </c>
      <c r="F123" s="31">
        <f t="shared" si="34"/>
        <v>-1580</v>
      </c>
      <c r="G123" s="31">
        <f t="shared" si="35"/>
        <v>-18.854415274463008</v>
      </c>
      <c r="H123" s="37">
        <f t="shared" si="36"/>
        <v>81.145584725536992</v>
      </c>
    </row>
    <row r="124" spans="1:8" ht="36.75" customHeight="1" x14ac:dyDescent="0.25">
      <c r="A124" s="35">
        <v>7</v>
      </c>
      <c r="B124" s="16" t="s">
        <v>130</v>
      </c>
      <c r="C124" s="36" t="s">
        <v>13</v>
      </c>
      <c r="D124" s="43">
        <v>7.1</v>
      </c>
      <c r="E124" s="43">
        <v>6.9</v>
      </c>
      <c r="F124" s="43">
        <f t="shared" si="34"/>
        <v>-0.19999999999999929</v>
      </c>
      <c r="G124" s="31">
        <f t="shared" si="35"/>
        <v>-2.8169014084506898</v>
      </c>
      <c r="H124" s="37">
        <f t="shared" si="36"/>
        <v>97.18309859154931</v>
      </c>
    </row>
    <row r="125" spans="1:8" ht="35.25" customHeight="1" x14ac:dyDescent="0.25">
      <c r="A125" s="35">
        <v>8</v>
      </c>
      <c r="B125" s="16" t="s">
        <v>129</v>
      </c>
      <c r="C125" s="36" t="s">
        <v>24</v>
      </c>
      <c r="D125" s="31">
        <v>11</v>
      </c>
      <c r="E125" s="31">
        <v>11</v>
      </c>
      <c r="F125" s="31">
        <f t="shared" si="34"/>
        <v>0</v>
      </c>
      <c r="G125" s="31">
        <f t="shared" si="35"/>
        <v>0</v>
      </c>
      <c r="H125" s="37">
        <f t="shared" si="36"/>
        <v>100</v>
      </c>
    </row>
    <row r="126" spans="1:8" ht="19.5" customHeight="1" x14ac:dyDescent="0.25">
      <c r="A126" s="35">
        <v>9</v>
      </c>
      <c r="B126" s="16" t="s">
        <v>128</v>
      </c>
      <c r="C126" s="36" t="s">
        <v>24</v>
      </c>
      <c r="D126" s="31">
        <v>3589</v>
      </c>
      <c r="E126" s="31">
        <v>1254</v>
      </c>
      <c r="F126" s="31">
        <f t="shared" si="34"/>
        <v>-2335</v>
      </c>
      <c r="G126" s="31">
        <f t="shared" si="35"/>
        <v>-65.059905266090837</v>
      </c>
      <c r="H126" s="37">
        <f t="shared" si="36"/>
        <v>34.940094733909163</v>
      </c>
    </row>
    <row r="127" spans="1:8" ht="19.5" customHeight="1" x14ac:dyDescent="0.25">
      <c r="A127" s="35">
        <v>10</v>
      </c>
      <c r="B127" s="16" t="s">
        <v>127</v>
      </c>
      <c r="C127" s="36" t="s">
        <v>34</v>
      </c>
      <c r="D127" s="43">
        <v>2336.3000000000002</v>
      </c>
      <c r="E127" s="43">
        <v>650.70000000000005</v>
      </c>
      <c r="F127" s="43">
        <f t="shared" si="34"/>
        <v>-1685.6000000000001</v>
      </c>
      <c r="G127" s="31">
        <f t="shared" si="35"/>
        <v>-72.148268629884853</v>
      </c>
      <c r="H127" s="37">
        <f t="shared" si="36"/>
        <v>27.851731370115139</v>
      </c>
    </row>
    <row r="128" spans="1:8" ht="19.5" customHeight="1" x14ac:dyDescent="0.25">
      <c r="A128" s="35">
        <v>11</v>
      </c>
      <c r="B128" s="16" t="s">
        <v>126</v>
      </c>
      <c r="C128" s="36" t="s">
        <v>34</v>
      </c>
      <c r="D128" s="43">
        <v>176.1</v>
      </c>
      <c r="E128" s="43">
        <v>34</v>
      </c>
      <c r="F128" s="43">
        <f t="shared" si="34"/>
        <v>-142.1</v>
      </c>
      <c r="G128" s="31">
        <f t="shared" si="35"/>
        <v>-80.692788188529249</v>
      </c>
      <c r="H128" s="37">
        <f t="shared" si="36"/>
        <v>19.307211811470758</v>
      </c>
    </row>
    <row r="129" spans="1:8" ht="19.5" customHeight="1" x14ac:dyDescent="0.25">
      <c r="A129" s="35">
        <v>12</v>
      </c>
      <c r="B129" s="16" t="s">
        <v>197</v>
      </c>
      <c r="C129" s="36" t="s">
        <v>169</v>
      </c>
      <c r="D129" s="43">
        <v>392.3</v>
      </c>
      <c r="E129" s="43">
        <v>135.80000000000001</v>
      </c>
      <c r="F129" s="43">
        <f t="shared" si="34"/>
        <v>-256.5</v>
      </c>
      <c r="G129" s="43">
        <f t="shared" si="35"/>
        <v>-65.383634973234763</v>
      </c>
      <c r="H129" s="37">
        <f t="shared" si="36"/>
        <v>34.61636502676523</v>
      </c>
    </row>
    <row r="130" spans="1:8" ht="19.5" customHeight="1" x14ac:dyDescent="0.25">
      <c r="A130" s="35">
        <v>13</v>
      </c>
      <c r="B130" s="16" t="s">
        <v>198</v>
      </c>
      <c r="C130" s="36" t="s">
        <v>34</v>
      </c>
      <c r="D130" s="32">
        <v>24.84</v>
      </c>
      <c r="E130" s="32">
        <v>0</v>
      </c>
      <c r="F130" s="43">
        <f t="shared" ref="F130" si="37">E130-D130</f>
        <v>-24.84</v>
      </c>
      <c r="G130" s="43">
        <f t="shared" ref="G130" si="38">E130/D130*100-100</f>
        <v>-100</v>
      </c>
      <c r="H130" s="37">
        <f t="shared" si="36"/>
        <v>0</v>
      </c>
    </row>
    <row r="131" spans="1:8" ht="18.75" customHeight="1" x14ac:dyDescent="0.25">
      <c r="A131" s="35">
        <v>14</v>
      </c>
      <c r="B131" s="16" t="s">
        <v>49</v>
      </c>
      <c r="C131" s="36" t="s">
        <v>89</v>
      </c>
      <c r="D131" s="43">
        <v>545.29999999999995</v>
      </c>
      <c r="E131" s="43">
        <v>1079.5</v>
      </c>
      <c r="F131" s="43">
        <f t="shared" si="34"/>
        <v>534.20000000000005</v>
      </c>
      <c r="G131" s="43">
        <f t="shared" si="35"/>
        <v>97.964423253255092</v>
      </c>
      <c r="H131" s="37">
        <f t="shared" si="36"/>
        <v>197.96442325325509</v>
      </c>
    </row>
    <row r="132" spans="1:8" ht="31.5" customHeight="1" x14ac:dyDescent="0.25">
      <c r="A132" s="35">
        <v>15</v>
      </c>
      <c r="B132" s="16" t="s">
        <v>50</v>
      </c>
      <c r="C132" s="36" t="s">
        <v>23</v>
      </c>
      <c r="D132" s="31">
        <v>37</v>
      </c>
      <c r="E132" s="31">
        <v>36</v>
      </c>
      <c r="F132" s="31">
        <f t="shared" si="34"/>
        <v>-1</v>
      </c>
      <c r="G132" s="31">
        <f t="shared" si="35"/>
        <v>-2.7027027027026946</v>
      </c>
      <c r="H132" s="37">
        <f t="shared" si="36"/>
        <v>97.297297297297305</v>
      </c>
    </row>
    <row r="133" spans="1:8" ht="31.5" customHeight="1" x14ac:dyDescent="0.25">
      <c r="A133" s="35">
        <v>16</v>
      </c>
      <c r="B133" s="16" t="s">
        <v>210</v>
      </c>
      <c r="C133" s="36" t="s">
        <v>23</v>
      </c>
      <c r="D133" s="31">
        <v>28</v>
      </c>
      <c r="E133" s="31">
        <v>28</v>
      </c>
      <c r="F133" s="31">
        <f t="shared" ref="F133" si="39">E133-D133</f>
        <v>0</v>
      </c>
      <c r="G133" s="31">
        <f t="shared" ref="G133" si="40">E133/D133*100-100</f>
        <v>0</v>
      </c>
      <c r="H133" s="37">
        <f t="shared" si="36"/>
        <v>100</v>
      </c>
    </row>
    <row r="134" spans="1:8" ht="18.75" customHeight="1" x14ac:dyDescent="0.25">
      <c r="A134" s="35">
        <v>17</v>
      </c>
      <c r="B134" s="16" t="s">
        <v>125</v>
      </c>
      <c r="C134" s="36" t="s">
        <v>13</v>
      </c>
      <c r="D134" s="31">
        <v>85</v>
      </c>
      <c r="E134" s="31">
        <v>83</v>
      </c>
      <c r="F134" s="31">
        <f t="shared" si="34"/>
        <v>-2</v>
      </c>
      <c r="G134" s="31">
        <f t="shared" si="35"/>
        <v>-2.3529411764705941</v>
      </c>
      <c r="H134" s="37">
        <f t="shared" si="36"/>
        <v>97.647058823529406</v>
      </c>
    </row>
    <row r="135" spans="1:8" ht="19.5" customHeight="1" x14ac:dyDescent="0.25">
      <c r="A135" s="35">
        <v>18</v>
      </c>
      <c r="B135" s="16" t="s">
        <v>51</v>
      </c>
      <c r="C135" s="36" t="s">
        <v>23</v>
      </c>
      <c r="D135" s="32">
        <v>410.1</v>
      </c>
      <c r="E135" s="32">
        <v>338.14</v>
      </c>
      <c r="F135" s="32">
        <f t="shared" si="34"/>
        <v>-71.960000000000036</v>
      </c>
      <c r="G135" s="32">
        <f t="shared" si="35"/>
        <v>-17.546939770787617</v>
      </c>
      <c r="H135" s="37">
        <f t="shared" si="36"/>
        <v>82.453060229212383</v>
      </c>
    </row>
    <row r="136" spans="1:8" ht="34.5" customHeight="1" x14ac:dyDescent="0.25">
      <c r="A136" s="35">
        <v>19</v>
      </c>
      <c r="B136" s="28" t="s">
        <v>124</v>
      </c>
      <c r="C136" s="36" t="s">
        <v>13</v>
      </c>
      <c r="D136" s="43">
        <v>32.799999999999997</v>
      </c>
      <c r="E136" s="43">
        <v>25.5</v>
      </c>
      <c r="F136" s="31">
        <f t="shared" si="34"/>
        <v>-7.2999999999999972</v>
      </c>
      <c r="G136" s="31">
        <f t="shared" si="35"/>
        <v>-22.256097560975604</v>
      </c>
      <c r="H136" s="37">
        <f t="shared" si="36"/>
        <v>77.743902439024396</v>
      </c>
    </row>
    <row r="137" spans="1:8" ht="33" customHeight="1" x14ac:dyDescent="0.25">
      <c r="A137" s="35">
        <v>20</v>
      </c>
      <c r="B137" s="28" t="s">
        <v>123</v>
      </c>
      <c r="C137" s="36" t="s">
        <v>13</v>
      </c>
      <c r="D137" s="43">
        <v>100</v>
      </c>
      <c r="E137" s="43">
        <v>100</v>
      </c>
      <c r="F137" s="43">
        <f t="shared" si="34"/>
        <v>0</v>
      </c>
      <c r="G137" s="43">
        <f t="shared" si="35"/>
        <v>0</v>
      </c>
      <c r="H137" s="37">
        <f t="shared" si="36"/>
        <v>100</v>
      </c>
    </row>
    <row r="138" spans="1:8" ht="17.25" customHeight="1" x14ac:dyDescent="0.25">
      <c r="A138" s="35">
        <v>21</v>
      </c>
      <c r="B138" s="28" t="s">
        <v>141</v>
      </c>
      <c r="C138" s="36" t="s">
        <v>11</v>
      </c>
      <c r="D138" s="31" t="s">
        <v>12</v>
      </c>
      <c r="E138" s="31" t="s">
        <v>12</v>
      </c>
      <c r="F138" s="31" t="s">
        <v>155</v>
      </c>
      <c r="G138" s="31" t="s">
        <v>155</v>
      </c>
      <c r="H138" s="37"/>
    </row>
    <row r="139" spans="1:8" ht="33" customHeight="1" x14ac:dyDescent="0.25">
      <c r="A139" s="35">
        <v>22</v>
      </c>
      <c r="B139" s="28" t="s">
        <v>121</v>
      </c>
      <c r="C139" s="36" t="s">
        <v>13</v>
      </c>
      <c r="D139" s="43">
        <v>90.5</v>
      </c>
      <c r="E139" s="43">
        <v>90.9</v>
      </c>
      <c r="F139" s="43">
        <f>E139-D139</f>
        <v>0.40000000000000568</v>
      </c>
      <c r="G139" s="43">
        <f>E139/D139*100-100</f>
        <v>0.4419889502762544</v>
      </c>
      <c r="H139" s="37">
        <f t="shared" si="36"/>
        <v>100.44198895027625</v>
      </c>
    </row>
    <row r="140" spans="1:8" ht="33" customHeight="1" x14ac:dyDescent="0.25">
      <c r="A140" s="35">
        <v>23</v>
      </c>
      <c r="B140" s="28" t="s">
        <v>140</v>
      </c>
      <c r="C140" s="36" t="s">
        <v>13</v>
      </c>
      <c r="D140" s="31">
        <v>75</v>
      </c>
      <c r="E140" s="31">
        <v>0</v>
      </c>
      <c r="F140" s="31">
        <f t="shared" si="34"/>
        <v>-75</v>
      </c>
      <c r="G140" s="31">
        <f t="shared" si="35"/>
        <v>-100</v>
      </c>
      <c r="H140" s="37">
        <f t="shared" si="36"/>
        <v>0</v>
      </c>
    </row>
    <row r="141" spans="1:8" ht="33" customHeight="1" x14ac:dyDescent="0.25">
      <c r="A141" s="35">
        <v>24</v>
      </c>
      <c r="B141" s="28" t="s">
        <v>156</v>
      </c>
      <c r="C141" s="36" t="s">
        <v>13</v>
      </c>
      <c r="D141" s="31">
        <v>100</v>
      </c>
      <c r="E141" s="31">
        <v>84</v>
      </c>
      <c r="F141" s="31">
        <f t="shared" si="34"/>
        <v>-16</v>
      </c>
      <c r="G141" s="31">
        <f t="shared" si="35"/>
        <v>-16</v>
      </c>
      <c r="H141" s="37">
        <f t="shared" si="36"/>
        <v>84</v>
      </c>
    </row>
    <row r="142" spans="1:8" ht="49.5" customHeight="1" x14ac:dyDescent="0.25">
      <c r="A142" s="35">
        <v>25</v>
      </c>
      <c r="B142" s="28" t="s">
        <v>185</v>
      </c>
      <c r="C142" s="36" t="s">
        <v>24</v>
      </c>
      <c r="D142" s="31">
        <v>5</v>
      </c>
      <c r="E142" s="31">
        <v>4</v>
      </c>
      <c r="F142" s="31">
        <f t="shared" si="34"/>
        <v>-1</v>
      </c>
      <c r="G142" s="31">
        <f t="shared" si="35"/>
        <v>-20</v>
      </c>
      <c r="H142" s="37">
        <f t="shared" si="36"/>
        <v>80</v>
      </c>
    </row>
    <row r="143" spans="1:8" ht="18" customHeight="1" x14ac:dyDescent="0.25">
      <c r="A143" s="35">
        <v>26</v>
      </c>
      <c r="B143" s="28" t="s">
        <v>186</v>
      </c>
      <c r="C143" s="36" t="s">
        <v>24</v>
      </c>
      <c r="D143" s="31">
        <v>5</v>
      </c>
      <c r="E143" s="31">
        <v>3</v>
      </c>
      <c r="F143" s="31">
        <f t="shared" si="34"/>
        <v>-2</v>
      </c>
      <c r="G143" s="31">
        <f t="shared" si="35"/>
        <v>-40</v>
      </c>
      <c r="H143" s="37">
        <f t="shared" si="36"/>
        <v>60</v>
      </c>
    </row>
    <row r="144" spans="1:8" ht="33" customHeight="1" x14ac:dyDescent="0.25">
      <c r="A144" s="35">
        <v>27</v>
      </c>
      <c r="B144" s="28" t="s">
        <v>187</v>
      </c>
      <c r="C144" s="36" t="s">
        <v>24</v>
      </c>
      <c r="D144" s="31">
        <v>2</v>
      </c>
      <c r="E144" s="31">
        <v>2</v>
      </c>
      <c r="F144" s="31">
        <f t="shared" si="34"/>
        <v>0</v>
      </c>
      <c r="G144" s="31">
        <f t="shared" si="35"/>
        <v>0</v>
      </c>
      <c r="H144" s="37">
        <f t="shared" si="36"/>
        <v>100</v>
      </c>
    </row>
    <row r="145" spans="1:8" ht="16.5" customHeight="1" x14ac:dyDescent="0.25">
      <c r="A145" s="35">
        <v>28</v>
      </c>
      <c r="B145" s="28" t="s">
        <v>305</v>
      </c>
      <c r="C145" s="36" t="s">
        <v>13</v>
      </c>
      <c r="D145" s="31">
        <v>95</v>
      </c>
      <c r="E145" s="31">
        <v>95</v>
      </c>
      <c r="F145" s="31">
        <f t="shared" si="34"/>
        <v>0</v>
      </c>
      <c r="G145" s="31">
        <f t="shared" si="35"/>
        <v>0</v>
      </c>
      <c r="H145" s="37">
        <f t="shared" si="36"/>
        <v>100</v>
      </c>
    </row>
    <row r="146" spans="1:8" ht="36" customHeight="1" x14ac:dyDescent="0.25">
      <c r="A146" s="35">
        <v>29</v>
      </c>
      <c r="B146" s="28" t="s">
        <v>306</v>
      </c>
      <c r="C146" s="36" t="s">
        <v>13</v>
      </c>
      <c r="D146" s="31">
        <v>60</v>
      </c>
      <c r="E146" s="31">
        <v>65</v>
      </c>
      <c r="F146" s="31">
        <f t="shared" si="34"/>
        <v>5</v>
      </c>
      <c r="G146" s="31">
        <f t="shared" si="35"/>
        <v>8.3333333333333286</v>
      </c>
      <c r="H146" s="37">
        <f t="shared" si="36"/>
        <v>108.33333333333333</v>
      </c>
    </row>
    <row r="147" spans="1:8" ht="20.25" customHeight="1" x14ac:dyDescent="0.25">
      <c r="A147" s="53">
        <v>10</v>
      </c>
      <c r="B147" s="82" t="s">
        <v>90</v>
      </c>
      <c r="C147" s="83"/>
      <c r="D147" s="83"/>
      <c r="E147" s="83"/>
      <c r="F147" s="83"/>
      <c r="G147" s="83"/>
    </row>
    <row r="148" spans="1:8" ht="31.5" customHeight="1" x14ac:dyDescent="0.25">
      <c r="A148" s="35">
        <v>1</v>
      </c>
      <c r="B148" s="28" t="s">
        <v>91</v>
      </c>
      <c r="C148" s="35" t="s">
        <v>13</v>
      </c>
      <c r="D148" s="33">
        <v>49</v>
      </c>
      <c r="E148" s="33">
        <v>49</v>
      </c>
      <c r="F148" s="47">
        <f>E148-D148</f>
        <v>0</v>
      </c>
      <c r="G148" s="47">
        <f>E148/D148*100-100</f>
        <v>0</v>
      </c>
      <c r="H148" s="37"/>
    </row>
    <row r="149" spans="1:8" ht="47.25" hidden="1" customHeight="1" x14ac:dyDescent="0.25">
      <c r="A149" s="35">
        <v>2</v>
      </c>
      <c r="B149" s="28" t="s">
        <v>299</v>
      </c>
      <c r="C149" s="35" t="s">
        <v>23</v>
      </c>
      <c r="D149" s="33">
        <v>0</v>
      </c>
      <c r="E149" s="33">
        <v>0</v>
      </c>
      <c r="F149" s="47">
        <f>E149-D149</f>
        <v>0</v>
      </c>
      <c r="G149" s="47" t="e">
        <f>E149/D149*100-100</f>
        <v>#DIV/0!</v>
      </c>
      <c r="H149" s="37"/>
    </row>
    <row r="150" spans="1:8" ht="21" customHeight="1" x14ac:dyDescent="0.25">
      <c r="A150" s="53">
        <v>11</v>
      </c>
      <c r="B150" s="82" t="s">
        <v>96</v>
      </c>
      <c r="C150" s="81"/>
      <c r="D150" s="81"/>
      <c r="E150" s="81"/>
      <c r="F150" s="81"/>
      <c r="G150" s="81"/>
    </row>
    <row r="151" spans="1:8" ht="20.25" customHeight="1" x14ac:dyDescent="0.25">
      <c r="A151" s="35">
        <v>1</v>
      </c>
      <c r="B151" s="28" t="s">
        <v>36</v>
      </c>
      <c r="C151" s="35" t="s">
        <v>28</v>
      </c>
      <c r="D151" s="21">
        <v>4985.1000000000004</v>
      </c>
      <c r="E151" s="21">
        <v>2899.933</v>
      </c>
      <c r="F151" s="21">
        <f t="shared" ref="F151:F162" si="41">E151-D151</f>
        <v>-2085.1670000000004</v>
      </c>
      <c r="G151" s="31">
        <f t="shared" ref="G151:G162" si="42">E151/D151*100-100</f>
        <v>-41.827987402459335</v>
      </c>
      <c r="H151" s="52">
        <f>E151/D151*100</f>
        <v>58.172012597540665</v>
      </c>
    </row>
    <row r="152" spans="1:8" ht="18.75" customHeight="1" x14ac:dyDescent="0.25">
      <c r="A152" s="35">
        <v>2</v>
      </c>
      <c r="B152" s="28" t="s">
        <v>37</v>
      </c>
      <c r="C152" s="35" t="s">
        <v>18</v>
      </c>
      <c r="D152" s="21">
        <v>59.055999999999997</v>
      </c>
      <c r="E152" s="21">
        <v>58.451000000000001</v>
      </c>
      <c r="F152" s="21">
        <f t="shared" si="41"/>
        <v>-0.60499999999999687</v>
      </c>
      <c r="G152" s="31">
        <f t="shared" si="42"/>
        <v>-1.0244513681928851</v>
      </c>
      <c r="H152" s="52">
        <f t="shared" ref="H152:H160" si="43">E152/D152*100</f>
        <v>98.975548631807115</v>
      </c>
    </row>
    <row r="153" spans="1:8" ht="36" customHeight="1" x14ac:dyDescent="0.25">
      <c r="A153" s="35">
        <v>3</v>
      </c>
      <c r="B153" s="28" t="s">
        <v>300</v>
      </c>
      <c r="C153" s="35" t="s">
        <v>18</v>
      </c>
      <c r="D153" s="21">
        <v>0.60499999999999998</v>
      </c>
      <c r="E153" s="21">
        <v>0</v>
      </c>
      <c r="F153" s="21">
        <f t="shared" si="41"/>
        <v>-0.60499999999999998</v>
      </c>
      <c r="G153" s="31">
        <f t="shared" si="42"/>
        <v>-100</v>
      </c>
      <c r="H153" s="52"/>
    </row>
    <row r="154" spans="1:8" ht="32.25" customHeight="1" x14ac:dyDescent="0.25">
      <c r="A154" s="35">
        <v>4</v>
      </c>
      <c r="B154" s="28" t="s">
        <v>301</v>
      </c>
      <c r="C154" s="35" t="s">
        <v>18</v>
      </c>
      <c r="D154" s="21">
        <v>0.60499999999999998</v>
      </c>
      <c r="E154" s="21">
        <v>0</v>
      </c>
      <c r="F154" s="21">
        <f t="shared" si="41"/>
        <v>-0.60499999999999998</v>
      </c>
      <c r="G154" s="31">
        <f t="shared" si="42"/>
        <v>-100</v>
      </c>
      <c r="H154" s="52"/>
    </row>
    <row r="155" spans="1:8" ht="50.25" customHeight="1" x14ac:dyDescent="0.25">
      <c r="A155" s="35">
        <v>5</v>
      </c>
      <c r="B155" s="28" t="s">
        <v>302</v>
      </c>
      <c r="C155" s="35" t="s">
        <v>18</v>
      </c>
      <c r="D155" s="21">
        <v>5.4850000000000003</v>
      </c>
      <c r="E155" s="21">
        <v>5.4850000000000003</v>
      </c>
      <c r="F155" s="21">
        <f t="shared" si="41"/>
        <v>0</v>
      </c>
      <c r="G155" s="31">
        <f t="shared" si="42"/>
        <v>0</v>
      </c>
      <c r="H155" s="52"/>
    </row>
    <row r="156" spans="1:8" ht="47.25" x14ac:dyDescent="0.25">
      <c r="A156" s="35">
        <v>6</v>
      </c>
      <c r="B156" s="28" t="s">
        <v>45</v>
      </c>
      <c r="C156" s="35" t="s">
        <v>18</v>
      </c>
      <c r="D156" s="21">
        <v>1.508</v>
      </c>
      <c r="E156" s="21">
        <v>1.508</v>
      </c>
      <c r="F156" s="21">
        <f t="shared" si="41"/>
        <v>0</v>
      </c>
      <c r="G156" s="31">
        <f t="shared" si="42"/>
        <v>0</v>
      </c>
      <c r="H156" s="52">
        <f t="shared" si="43"/>
        <v>100</v>
      </c>
    </row>
    <row r="157" spans="1:8" ht="48.75" customHeight="1" x14ac:dyDescent="0.25">
      <c r="A157" s="35">
        <v>7</v>
      </c>
      <c r="B157" s="28" t="s">
        <v>46</v>
      </c>
      <c r="C157" s="35" t="s">
        <v>13</v>
      </c>
      <c r="D157" s="32">
        <v>97.42</v>
      </c>
      <c r="E157" s="32">
        <v>97.42</v>
      </c>
      <c r="F157" s="32">
        <f t="shared" si="41"/>
        <v>0</v>
      </c>
      <c r="G157" s="31">
        <f t="shared" si="42"/>
        <v>0</v>
      </c>
      <c r="H157" s="52">
        <f t="shared" si="43"/>
        <v>100</v>
      </c>
    </row>
    <row r="158" spans="1:8" ht="33" customHeight="1" x14ac:dyDescent="0.25">
      <c r="A158" s="35">
        <v>8</v>
      </c>
      <c r="B158" s="28" t="s">
        <v>170</v>
      </c>
      <c r="C158" s="35" t="s">
        <v>13</v>
      </c>
      <c r="D158" s="31">
        <v>50</v>
      </c>
      <c r="E158" s="31">
        <v>0</v>
      </c>
      <c r="F158" s="31">
        <f t="shared" si="41"/>
        <v>-50</v>
      </c>
      <c r="G158" s="31">
        <f t="shared" si="42"/>
        <v>-100</v>
      </c>
      <c r="H158" s="52">
        <f t="shared" si="43"/>
        <v>0</v>
      </c>
    </row>
    <row r="159" spans="1:8" ht="18.75" customHeight="1" x14ac:dyDescent="0.25">
      <c r="A159" s="35">
        <v>9</v>
      </c>
      <c r="B159" s="28" t="s">
        <v>171</v>
      </c>
      <c r="C159" s="35" t="s">
        <v>22</v>
      </c>
      <c r="D159" s="31">
        <v>5</v>
      </c>
      <c r="E159" s="31">
        <v>2</v>
      </c>
      <c r="F159" s="31">
        <f t="shared" si="41"/>
        <v>-3</v>
      </c>
      <c r="G159" s="31">
        <f t="shared" si="42"/>
        <v>-60</v>
      </c>
      <c r="H159" s="52">
        <f t="shared" si="43"/>
        <v>40</v>
      </c>
    </row>
    <row r="160" spans="1:8" ht="33" customHeight="1" x14ac:dyDescent="0.25">
      <c r="A160" s="35">
        <v>10</v>
      </c>
      <c r="B160" s="28" t="s">
        <v>140</v>
      </c>
      <c r="C160" s="35" t="s">
        <v>13</v>
      </c>
      <c r="D160" s="31">
        <v>65</v>
      </c>
      <c r="E160" s="31">
        <v>65</v>
      </c>
      <c r="F160" s="31">
        <f t="shared" si="41"/>
        <v>0</v>
      </c>
      <c r="G160" s="31">
        <f t="shared" si="42"/>
        <v>0</v>
      </c>
      <c r="H160" s="52">
        <f t="shared" si="43"/>
        <v>100</v>
      </c>
    </row>
    <row r="161" spans="1:8" ht="24.75" customHeight="1" x14ac:dyDescent="0.25">
      <c r="A161" s="53">
        <v>12</v>
      </c>
      <c r="B161" s="82" t="s">
        <v>97</v>
      </c>
      <c r="C161" s="83"/>
      <c r="D161" s="83"/>
      <c r="E161" s="83"/>
      <c r="F161" s="83"/>
      <c r="G161" s="83"/>
    </row>
    <row r="162" spans="1:8" ht="31.5" x14ac:dyDescent="0.25">
      <c r="A162" s="35">
        <v>1</v>
      </c>
      <c r="B162" s="28" t="s">
        <v>98</v>
      </c>
      <c r="C162" s="35" t="s">
        <v>13</v>
      </c>
      <c r="D162" s="47">
        <v>75</v>
      </c>
      <c r="E162" s="112">
        <v>100</v>
      </c>
      <c r="F162" s="48">
        <f t="shared" si="41"/>
        <v>25</v>
      </c>
      <c r="G162" s="47">
        <f t="shared" si="42"/>
        <v>33.333333333333314</v>
      </c>
    </row>
    <row r="163" spans="1:8" ht="21" customHeight="1" x14ac:dyDescent="0.25">
      <c r="A163" s="35">
        <v>2</v>
      </c>
      <c r="B163" s="28" t="s">
        <v>188</v>
      </c>
      <c r="C163" s="35" t="s">
        <v>13</v>
      </c>
      <c r="D163" s="33" t="s">
        <v>189</v>
      </c>
      <c r="E163" s="48">
        <v>0</v>
      </c>
      <c r="F163" s="48">
        <f>E163-50</f>
        <v>-50</v>
      </c>
      <c r="G163" s="47">
        <f>E163/50*100-100</f>
        <v>-100</v>
      </c>
    </row>
    <row r="164" spans="1:8" ht="24" customHeight="1" x14ac:dyDescent="0.25">
      <c r="A164" s="53">
        <v>13</v>
      </c>
      <c r="B164" s="82" t="s">
        <v>99</v>
      </c>
      <c r="C164" s="81"/>
      <c r="D164" s="81"/>
      <c r="E164" s="81"/>
      <c r="F164" s="81"/>
      <c r="G164" s="81"/>
    </row>
    <row r="165" spans="1:8" ht="31.5" customHeight="1" x14ac:dyDescent="0.25">
      <c r="A165" s="35">
        <v>1</v>
      </c>
      <c r="B165" s="28" t="s">
        <v>100</v>
      </c>
      <c r="C165" s="35"/>
      <c r="D165" s="33"/>
      <c r="E165" s="33"/>
      <c r="F165" s="33"/>
      <c r="G165" s="33"/>
    </row>
    <row r="166" spans="1:8" ht="15.75" x14ac:dyDescent="0.25">
      <c r="A166" s="38" t="s">
        <v>101</v>
      </c>
      <c r="B166" s="16" t="s">
        <v>103</v>
      </c>
      <c r="C166" s="35" t="s">
        <v>13</v>
      </c>
      <c r="D166" s="47">
        <v>100</v>
      </c>
      <c r="E166" s="47">
        <v>100</v>
      </c>
      <c r="F166" s="47">
        <f t="shared" ref="F166:F196" si="44">E166-D166</f>
        <v>0</v>
      </c>
      <c r="G166" s="47">
        <f t="shared" ref="G166:G196" si="45">E166/D166*100-100</f>
        <v>0</v>
      </c>
      <c r="H166" s="52">
        <f>E166/D166*100</f>
        <v>100</v>
      </c>
    </row>
    <row r="167" spans="1:8" ht="32.25" customHeight="1" x14ac:dyDescent="0.25">
      <c r="A167" s="38" t="s">
        <v>102</v>
      </c>
      <c r="B167" s="39" t="s">
        <v>104</v>
      </c>
      <c r="C167" s="35" t="s">
        <v>13</v>
      </c>
      <c r="D167" s="47">
        <v>40</v>
      </c>
      <c r="E167" s="47">
        <v>40</v>
      </c>
      <c r="F167" s="47">
        <f>E167-D167</f>
        <v>0</v>
      </c>
      <c r="G167" s="47">
        <f t="shared" si="45"/>
        <v>0</v>
      </c>
      <c r="H167" s="52">
        <f t="shared" ref="H167:H172" si="46">E167/D167*100</f>
        <v>100</v>
      </c>
    </row>
    <row r="168" spans="1:8" ht="33" customHeight="1" x14ac:dyDescent="0.25">
      <c r="A168" s="38" t="s">
        <v>61</v>
      </c>
      <c r="B168" s="39" t="s">
        <v>109</v>
      </c>
      <c r="C168" s="35" t="s">
        <v>13</v>
      </c>
      <c r="D168" s="48">
        <v>4.2</v>
      </c>
      <c r="E168" s="48">
        <v>2.39</v>
      </c>
      <c r="F168" s="48">
        <f t="shared" si="44"/>
        <v>-1.81</v>
      </c>
      <c r="G168" s="33">
        <f t="shared" si="45"/>
        <v>-43.095238095238095</v>
      </c>
      <c r="H168" s="52">
        <f t="shared" si="46"/>
        <v>56.904761904761905</v>
      </c>
    </row>
    <row r="169" spans="1:8" ht="48.75" customHeight="1" x14ac:dyDescent="0.25">
      <c r="A169" s="38" t="s">
        <v>47</v>
      </c>
      <c r="B169" s="39" t="s">
        <v>108</v>
      </c>
      <c r="C169" s="35" t="s">
        <v>13</v>
      </c>
      <c r="D169" s="47">
        <v>100</v>
      </c>
      <c r="E169" s="47">
        <v>100</v>
      </c>
      <c r="F169" s="47">
        <f t="shared" si="44"/>
        <v>0</v>
      </c>
      <c r="G169" s="47">
        <f t="shared" si="45"/>
        <v>0</v>
      </c>
      <c r="H169" s="52">
        <f t="shared" si="46"/>
        <v>100</v>
      </c>
    </row>
    <row r="170" spans="1:8" ht="46.5" customHeight="1" x14ac:dyDescent="0.25">
      <c r="A170" s="38" t="s">
        <v>105</v>
      </c>
      <c r="B170" s="39" t="s">
        <v>107</v>
      </c>
      <c r="C170" s="35" t="s">
        <v>13</v>
      </c>
      <c r="D170" s="47">
        <v>100</v>
      </c>
      <c r="E170" s="47">
        <v>100</v>
      </c>
      <c r="F170" s="47">
        <f t="shared" si="44"/>
        <v>0</v>
      </c>
      <c r="G170" s="47">
        <f t="shared" si="45"/>
        <v>0</v>
      </c>
      <c r="H170" s="52">
        <f t="shared" si="46"/>
        <v>100</v>
      </c>
    </row>
    <row r="171" spans="1:8" ht="81" customHeight="1" x14ac:dyDescent="0.25">
      <c r="A171" s="38" t="s">
        <v>62</v>
      </c>
      <c r="B171" s="39" t="s">
        <v>106</v>
      </c>
      <c r="C171" s="35" t="s">
        <v>13</v>
      </c>
      <c r="D171" s="47">
        <v>89</v>
      </c>
      <c r="E171" s="47">
        <v>89</v>
      </c>
      <c r="F171" s="47">
        <f t="shared" si="44"/>
        <v>0</v>
      </c>
      <c r="G171" s="47">
        <f t="shared" si="45"/>
        <v>0</v>
      </c>
      <c r="H171" s="52">
        <f t="shared" si="46"/>
        <v>100</v>
      </c>
    </row>
    <row r="172" spans="1:8" ht="31.5" x14ac:dyDescent="0.25">
      <c r="A172" s="38" t="s">
        <v>178</v>
      </c>
      <c r="B172" s="39" t="s">
        <v>327</v>
      </c>
      <c r="C172" s="35" t="s">
        <v>24</v>
      </c>
      <c r="D172" s="47">
        <v>1</v>
      </c>
      <c r="E172" s="47">
        <v>0</v>
      </c>
      <c r="F172" s="47">
        <f t="shared" ref="F172" si="47">E172-D172</f>
        <v>-1</v>
      </c>
      <c r="G172" s="47">
        <f t="shared" ref="G172" si="48">E172/D172*100-100</f>
        <v>-100</v>
      </c>
      <c r="H172" s="69">
        <f t="shared" si="46"/>
        <v>0</v>
      </c>
    </row>
    <row r="173" spans="1:8" s="12" customFormat="1" ht="23.25" customHeight="1" x14ac:dyDescent="0.25">
      <c r="A173" s="54">
        <v>14</v>
      </c>
      <c r="B173" s="82" t="s">
        <v>143</v>
      </c>
      <c r="C173" s="82"/>
      <c r="D173" s="82"/>
      <c r="E173" s="82"/>
      <c r="F173" s="82"/>
      <c r="G173" s="82"/>
    </row>
    <row r="174" spans="1:8" ht="31.5" x14ac:dyDescent="0.25">
      <c r="A174" s="35">
        <v>1</v>
      </c>
      <c r="B174" s="42" t="s">
        <v>144</v>
      </c>
      <c r="C174" s="35" t="s">
        <v>145</v>
      </c>
      <c r="D174" s="49">
        <v>21.661000000000001</v>
      </c>
      <c r="E174" s="49">
        <v>20.138000000000002</v>
      </c>
      <c r="F174" s="49">
        <f t="shared" si="44"/>
        <v>-1.5229999999999997</v>
      </c>
      <c r="G174" s="47">
        <f t="shared" si="45"/>
        <v>-7.03106966437376</v>
      </c>
      <c r="H174" s="52">
        <f>E174/D174*100</f>
        <v>92.96893033562624</v>
      </c>
    </row>
    <row r="175" spans="1:8" ht="31.5" x14ac:dyDescent="0.25">
      <c r="A175" s="35">
        <v>2</v>
      </c>
      <c r="B175" s="42" t="s">
        <v>146</v>
      </c>
      <c r="C175" s="35" t="s">
        <v>22</v>
      </c>
      <c r="D175" s="35">
        <v>368</v>
      </c>
      <c r="E175" s="35">
        <v>375</v>
      </c>
      <c r="F175" s="47">
        <f t="shared" si="44"/>
        <v>7</v>
      </c>
      <c r="G175" s="47">
        <f t="shared" si="45"/>
        <v>1.9021739130434838</v>
      </c>
      <c r="H175" s="52">
        <f t="shared" ref="H175:H180" si="49">E175/D175*100</f>
        <v>101.90217391304348</v>
      </c>
    </row>
    <row r="176" spans="1:8" ht="31.5" x14ac:dyDescent="0.25">
      <c r="A176" s="35">
        <v>3</v>
      </c>
      <c r="B176" s="42" t="s">
        <v>147</v>
      </c>
      <c r="C176" s="35" t="s">
        <v>22</v>
      </c>
      <c r="D176" s="35">
        <v>21</v>
      </c>
      <c r="E176" s="35">
        <v>32</v>
      </c>
      <c r="F176" s="47">
        <f t="shared" si="44"/>
        <v>11</v>
      </c>
      <c r="G176" s="47">
        <f t="shared" si="45"/>
        <v>52.38095238095238</v>
      </c>
      <c r="H176" s="52">
        <f t="shared" si="49"/>
        <v>152.38095238095238</v>
      </c>
    </row>
    <row r="177" spans="1:8" ht="15.75" x14ac:dyDescent="0.25">
      <c r="A177" s="35">
        <v>4</v>
      </c>
      <c r="B177" s="42" t="s">
        <v>148</v>
      </c>
      <c r="C177" s="35" t="s">
        <v>23</v>
      </c>
      <c r="D177" s="35">
        <v>48</v>
      </c>
      <c r="E177" s="35">
        <v>59</v>
      </c>
      <c r="F177" s="47">
        <f t="shared" si="44"/>
        <v>11</v>
      </c>
      <c r="G177" s="47">
        <f t="shared" si="45"/>
        <v>22.916666666666671</v>
      </c>
      <c r="H177" s="52">
        <f t="shared" si="49"/>
        <v>122.91666666666667</v>
      </c>
    </row>
    <row r="178" spans="1:8" ht="33" customHeight="1" x14ac:dyDescent="0.25">
      <c r="A178" s="35">
        <v>5</v>
      </c>
      <c r="B178" s="39" t="s">
        <v>215</v>
      </c>
      <c r="C178" s="35" t="s">
        <v>13</v>
      </c>
      <c r="D178" s="33">
        <v>52</v>
      </c>
      <c r="E178" s="35">
        <v>58.7</v>
      </c>
      <c r="F178" s="33">
        <f t="shared" si="44"/>
        <v>6.7000000000000028</v>
      </c>
      <c r="G178" s="47">
        <f t="shared" si="45"/>
        <v>12.884615384615387</v>
      </c>
      <c r="H178" s="52">
        <f t="shared" si="49"/>
        <v>112.88461538461539</v>
      </c>
    </row>
    <row r="179" spans="1:8" ht="15.75" x14ac:dyDescent="0.25">
      <c r="A179" s="35">
        <v>6</v>
      </c>
      <c r="B179" s="42" t="s">
        <v>149</v>
      </c>
      <c r="C179" s="35" t="s">
        <v>23</v>
      </c>
      <c r="D179" s="35">
        <v>0</v>
      </c>
      <c r="E179" s="35">
        <v>0</v>
      </c>
      <c r="F179" s="47">
        <f t="shared" si="44"/>
        <v>0</v>
      </c>
      <c r="G179" s="47">
        <v>0</v>
      </c>
      <c r="H179" s="52">
        <v>0</v>
      </c>
    </row>
    <row r="180" spans="1:8" ht="31.5" x14ac:dyDescent="0.25">
      <c r="A180" s="35">
        <v>7</v>
      </c>
      <c r="B180" s="42" t="s">
        <v>150</v>
      </c>
      <c r="C180" s="35" t="s">
        <v>13</v>
      </c>
      <c r="D180" s="33">
        <v>86.2</v>
      </c>
      <c r="E180" s="35">
        <v>80.7</v>
      </c>
      <c r="F180" s="33">
        <f t="shared" si="44"/>
        <v>-5.5</v>
      </c>
      <c r="G180" s="47">
        <f t="shared" si="45"/>
        <v>-6.3805104408352662</v>
      </c>
      <c r="H180" s="52">
        <f t="shared" si="49"/>
        <v>93.619489559164734</v>
      </c>
    </row>
    <row r="181" spans="1:8" s="64" customFormat="1" ht="23.25" customHeight="1" x14ac:dyDescent="0.25">
      <c r="A181" s="53">
        <v>15</v>
      </c>
      <c r="B181" s="84" t="s">
        <v>246</v>
      </c>
      <c r="C181" s="84"/>
      <c r="D181" s="84"/>
      <c r="E181" s="84"/>
      <c r="F181" s="84"/>
      <c r="G181" s="84"/>
    </row>
    <row r="182" spans="1:8" s="62" customFormat="1" ht="31.5" x14ac:dyDescent="0.25">
      <c r="A182" s="35">
        <v>1</v>
      </c>
      <c r="B182" s="42" t="s">
        <v>92</v>
      </c>
      <c r="C182" s="35" t="s">
        <v>23</v>
      </c>
      <c r="D182" s="31">
        <v>19</v>
      </c>
      <c r="E182" s="31">
        <v>21</v>
      </c>
      <c r="F182" s="31">
        <f t="shared" si="44"/>
        <v>2</v>
      </c>
      <c r="G182" s="43">
        <f t="shared" si="45"/>
        <v>10.526315789473699</v>
      </c>
    </row>
    <row r="183" spans="1:8" s="62" customFormat="1" ht="47.25" x14ac:dyDescent="0.25">
      <c r="A183" s="35">
        <v>2</v>
      </c>
      <c r="B183" s="42" t="s">
        <v>93</v>
      </c>
      <c r="C183" s="35" t="s">
        <v>23</v>
      </c>
      <c r="D183" s="31">
        <v>1</v>
      </c>
      <c r="E183" s="31">
        <v>1</v>
      </c>
      <c r="F183" s="31">
        <f t="shared" si="44"/>
        <v>0</v>
      </c>
      <c r="G183" s="43">
        <f t="shared" si="45"/>
        <v>0</v>
      </c>
    </row>
    <row r="184" spans="1:8" s="62" customFormat="1" ht="31.5" x14ac:dyDescent="0.25">
      <c r="A184" s="35">
        <v>3</v>
      </c>
      <c r="B184" s="42" t="s">
        <v>29</v>
      </c>
      <c r="C184" s="35" t="s">
        <v>23</v>
      </c>
      <c r="D184" s="31">
        <v>21</v>
      </c>
      <c r="E184" s="31">
        <v>26</v>
      </c>
      <c r="F184" s="31">
        <f t="shared" si="44"/>
        <v>5</v>
      </c>
      <c r="G184" s="43">
        <f t="shared" si="45"/>
        <v>23.80952380952381</v>
      </c>
    </row>
    <row r="185" spans="1:8" s="62" customFormat="1" ht="31.5" x14ac:dyDescent="0.25">
      <c r="A185" s="35">
        <v>4</v>
      </c>
      <c r="B185" s="42" t="s">
        <v>94</v>
      </c>
      <c r="C185" s="35" t="s">
        <v>23</v>
      </c>
      <c r="D185" s="31">
        <v>200</v>
      </c>
      <c r="E185" s="31">
        <v>226</v>
      </c>
      <c r="F185" s="31">
        <f t="shared" si="44"/>
        <v>26</v>
      </c>
      <c r="G185" s="43">
        <f t="shared" si="45"/>
        <v>12.999999999999986</v>
      </c>
    </row>
    <row r="186" spans="1:8" s="62" customFormat="1" ht="31.5" x14ac:dyDescent="0.25">
      <c r="A186" s="35">
        <v>5</v>
      </c>
      <c r="B186" s="42" t="s">
        <v>95</v>
      </c>
      <c r="C186" s="35" t="s">
        <v>22</v>
      </c>
      <c r="D186" s="113">
        <v>6300</v>
      </c>
      <c r="E186" s="113">
        <v>6300</v>
      </c>
      <c r="F186" s="31">
        <f t="shared" si="44"/>
        <v>0</v>
      </c>
      <c r="G186" s="43">
        <f t="shared" si="45"/>
        <v>0</v>
      </c>
    </row>
    <row r="187" spans="1:8" s="62" customFormat="1" ht="31.5" x14ac:dyDescent="0.25">
      <c r="A187" s="35">
        <v>6</v>
      </c>
      <c r="B187" s="42" t="s">
        <v>35</v>
      </c>
      <c r="C187" s="35" t="s">
        <v>13</v>
      </c>
      <c r="D187" s="31">
        <v>66</v>
      </c>
      <c r="E187" s="31">
        <v>66</v>
      </c>
      <c r="F187" s="31">
        <f t="shared" si="44"/>
        <v>0</v>
      </c>
      <c r="G187" s="43">
        <f t="shared" si="45"/>
        <v>0</v>
      </c>
    </row>
    <row r="188" spans="1:8" s="62" customFormat="1" ht="31.5" x14ac:dyDescent="0.25">
      <c r="A188" s="35">
        <v>7</v>
      </c>
      <c r="B188" s="42" t="s">
        <v>162</v>
      </c>
      <c r="C188" s="35" t="s">
        <v>256</v>
      </c>
      <c r="D188" s="31">
        <v>2216</v>
      </c>
      <c r="E188" s="31">
        <v>1701</v>
      </c>
      <c r="F188" s="31">
        <f t="shared" si="44"/>
        <v>-515</v>
      </c>
      <c r="G188" s="43">
        <f t="shared" si="45"/>
        <v>-23.240072202166061</v>
      </c>
    </row>
    <row r="189" spans="1:8" s="62" customFormat="1" ht="31.5" x14ac:dyDescent="0.25">
      <c r="A189" s="35">
        <v>8</v>
      </c>
      <c r="B189" s="42" t="s">
        <v>163</v>
      </c>
      <c r="C189" s="35" t="s">
        <v>26</v>
      </c>
      <c r="D189" s="31">
        <v>4233</v>
      </c>
      <c r="E189" s="31">
        <v>3465</v>
      </c>
      <c r="F189" s="31">
        <f t="shared" si="44"/>
        <v>-768</v>
      </c>
      <c r="G189" s="43">
        <f t="shared" si="45"/>
        <v>-18.143160878809354</v>
      </c>
    </row>
    <row r="190" spans="1:8" s="62" customFormat="1" ht="31.5" x14ac:dyDescent="0.25">
      <c r="A190" s="35">
        <v>9</v>
      </c>
      <c r="B190" s="42" t="s">
        <v>122</v>
      </c>
      <c r="C190" s="35" t="s">
        <v>26</v>
      </c>
      <c r="D190" s="31">
        <v>1284</v>
      </c>
      <c r="E190" s="31">
        <v>1000</v>
      </c>
      <c r="F190" s="31">
        <f t="shared" si="44"/>
        <v>-284</v>
      </c>
      <c r="G190" s="31">
        <f t="shared" si="45"/>
        <v>-22.118380062305292</v>
      </c>
    </row>
    <row r="191" spans="1:8" s="62" customFormat="1" ht="15.75" x14ac:dyDescent="0.25">
      <c r="A191" s="35">
        <v>10</v>
      </c>
      <c r="B191" s="42" t="s">
        <v>257</v>
      </c>
      <c r="C191" s="35" t="s">
        <v>23</v>
      </c>
      <c r="D191" s="31">
        <v>51</v>
      </c>
      <c r="E191" s="31">
        <v>38</v>
      </c>
      <c r="F191" s="31">
        <f t="shared" si="44"/>
        <v>-13</v>
      </c>
      <c r="G191" s="43">
        <f t="shared" si="45"/>
        <v>-25.490196078431367</v>
      </c>
    </row>
    <row r="192" spans="1:8" s="62" customFormat="1" ht="47.25" x14ac:dyDescent="0.25">
      <c r="A192" s="35">
        <v>11</v>
      </c>
      <c r="B192" s="42" t="s">
        <v>258</v>
      </c>
      <c r="C192" s="35" t="s">
        <v>23</v>
      </c>
      <c r="D192" s="31">
        <v>35</v>
      </c>
      <c r="E192" s="31">
        <v>46</v>
      </c>
      <c r="F192" s="31">
        <f t="shared" si="44"/>
        <v>11</v>
      </c>
      <c r="G192" s="43">
        <f t="shared" si="45"/>
        <v>31.428571428571416</v>
      </c>
    </row>
    <row r="193" spans="1:7" s="62" customFormat="1" ht="31.5" x14ac:dyDescent="0.25">
      <c r="A193" s="35">
        <v>12</v>
      </c>
      <c r="B193" s="42" t="s">
        <v>259</v>
      </c>
      <c r="C193" s="35" t="s">
        <v>13</v>
      </c>
      <c r="D193" s="31">
        <v>100</v>
      </c>
      <c r="E193" s="31">
        <v>80</v>
      </c>
      <c r="F193" s="31">
        <f t="shared" si="44"/>
        <v>-20</v>
      </c>
      <c r="G193" s="43">
        <f t="shared" si="45"/>
        <v>-20</v>
      </c>
    </row>
    <row r="194" spans="1:7" s="62" customFormat="1" ht="31.5" x14ac:dyDescent="0.25">
      <c r="A194" s="35">
        <v>13</v>
      </c>
      <c r="B194" s="42" t="s">
        <v>260</v>
      </c>
      <c r="C194" s="35" t="s">
        <v>23</v>
      </c>
      <c r="D194" s="31">
        <v>38</v>
      </c>
      <c r="E194" s="31">
        <v>61</v>
      </c>
      <c r="F194" s="31">
        <f t="shared" si="44"/>
        <v>23</v>
      </c>
      <c r="G194" s="43">
        <f t="shared" si="45"/>
        <v>60.526315789473699</v>
      </c>
    </row>
    <row r="195" spans="1:7" s="62" customFormat="1" ht="31.5" x14ac:dyDescent="0.25">
      <c r="A195" s="35">
        <v>14</v>
      </c>
      <c r="B195" s="42" t="s">
        <v>261</v>
      </c>
      <c r="C195" s="35" t="s">
        <v>22</v>
      </c>
      <c r="D195" s="31">
        <v>860</v>
      </c>
      <c r="E195" s="31">
        <v>790</v>
      </c>
      <c r="F195" s="31">
        <f t="shared" si="44"/>
        <v>-70</v>
      </c>
      <c r="G195" s="43">
        <f t="shared" si="45"/>
        <v>-8.1395348837209269</v>
      </c>
    </row>
    <row r="196" spans="1:7" s="62" customFormat="1" ht="15.75" x14ac:dyDescent="0.25">
      <c r="A196" s="35">
        <v>15</v>
      </c>
      <c r="B196" s="42" t="s">
        <v>262</v>
      </c>
      <c r="C196" s="35" t="s">
        <v>22</v>
      </c>
      <c r="D196" s="31">
        <v>700</v>
      </c>
      <c r="E196" s="31">
        <v>528</v>
      </c>
      <c r="F196" s="31">
        <f t="shared" si="44"/>
        <v>-172</v>
      </c>
      <c r="G196" s="43">
        <f t="shared" si="45"/>
        <v>-24.571428571428569</v>
      </c>
    </row>
    <row r="197" spans="1:7" s="63" customFormat="1" ht="15.75" x14ac:dyDescent="0.25"/>
    <row r="198" spans="1:7" s="63" customFormat="1" ht="15.75" x14ac:dyDescent="0.25"/>
    <row r="199" spans="1:7" s="63" customFormat="1" ht="15.75" x14ac:dyDescent="0.25"/>
    <row r="200" spans="1:7" s="63" customFormat="1" ht="15.75" x14ac:dyDescent="0.25"/>
    <row r="201" spans="1:7" s="63" customFormat="1" ht="15.75" x14ac:dyDescent="0.25"/>
    <row r="202" spans="1:7" s="63" customFormat="1" ht="15.75" x14ac:dyDescent="0.25"/>
    <row r="203" spans="1:7" s="63" customFormat="1" ht="15.75" x14ac:dyDescent="0.25"/>
    <row r="204" spans="1:7" s="63" customFormat="1" ht="15.75" x14ac:dyDescent="0.25"/>
    <row r="205" spans="1:7" s="63" customFormat="1" ht="15.75" x14ac:dyDescent="0.25"/>
    <row r="206" spans="1:7" s="63" customFormat="1" ht="15.75" x14ac:dyDescent="0.25"/>
    <row r="207" spans="1:7" s="63" customFormat="1" ht="15.75" x14ac:dyDescent="0.25"/>
    <row r="208" spans="1:7" s="63" customFormat="1" ht="15.75" x14ac:dyDescent="0.25"/>
    <row r="209" s="63" customFormat="1" ht="15.75" x14ac:dyDescent="0.25"/>
    <row r="210" s="63" customFormat="1" ht="15.75" x14ac:dyDescent="0.25"/>
    <row r="211" s="63" customFormat="1" ht="15.75" x14ac:dyDescent="0.25"/>
    <row r="212" s="63" customFormat="1" ht="15.75" x14ac:dyDescent="0.25"/>
    <row r="213" s="63" customFormat="1" ht="15.75" x14ac:dyDescent="0.25"/>
    <row r="214" s="63" customFormat="1" ht="15.75" x14ac:dyDescent="0.25"/>
    <row r="215" s="63" customFormat="1" ht="15.75" x14ac:dyDescent="0.25"/>
    <row r="216" s="63" customFormat="1" ht="15.75" x14ac:dyDescent="0.25"/>
    <row r="217" s="63" customFormat="1" ht="15.75" x14ac:dyDescent="0.25"/>
    <row r="218" s="63" customFormat="1" ht="15.75" x14ac:dyDescent="0.25"/>
    <row r="219" s="63" customFormat="1" ht="15.75" x14ac:dyDescent="0.25"/>
    <row r="220" s="63" customFormat="1" ht="15.75" x14ac:dyDescent="0.25"/>
    <row r="221" s="63" customFormat="1" ht="15.75" x14ac:dyDescent="0.25"/>
    <row r="222" s="63" customFormat="1" ht="15.75" x14ac:dyDescent="0.25"/>
    <row r="223" s="63" customFormat="1" ht="15.75" x14ac:dyDescent="0.25"/>
    <row r="224" s="63" customFormat="1" ht="15.75" x14ac:dyDescent="0.25"/>
    <row r="225" s="63" customFormat="1" ht="15.75" x14ac:dyDescent="0.25"/>
    <row r="226" s="63" customFormat="1" ht="15.75" x14ac:dyDescent="0.25"/>
    <row r="227" s="63" customFormat="1" ht="15.75" x14ac:dyDescent="0.25"/>
    <row r="228" s="63" customFormat="1" ht="15.75" x14ac:dyDescent="0.25"/>
    <row r="229" s="63" customFormat="1" ht="15.75" x14ac:dyDescent="0.25"/>
    <row r="230" s="63" customFormat="1" ht="15.75" x14ac:dyDescent="0.25"/>
    <row r="231" s="63" customFormat="1" ht="15.75" x14ac:dyDescent="0.25"/>
    <row r="232" s="63" customFormat="1" ht="15.75" x14ac:dyDescent="0.25"/>
    <row r="233" s="63" customFormat="1" ht="15.75" x14ac:dyDescent="0.25"/>
    <row r="234" s="63" customFormat="1" ht="15.75" x14ac:dyDescent="0.25"/>
    <row r="235" s="63" customFormat="1" ht="15.75" x14ac:dyDescent="0.25"/>
    <row r="236" s="63" customFormat="1" ht="15.75" x14ac:dyDescent="0.25"/>
    <row r="237" s="63" customFormat="1" ht="15.75" x14ac:dyDescent="0.25"/>
    <row r="238" s="63" customFormat="1" ht="15.75" x14ac:dyDescent="0.25"/>
    <row r="239" s="63" customFormat="1" ht="15.75" x14ac:dyDescent="0.25"/>
    <row r="240" s="63" customFormat="1" ht="15.75" x14ac:dyDescent="0.25"/>
    <row r="241" s="63" customFormat="1" ht="15.75" x14ac:dyDescent="0.25"/>
    <row r="242" s="63" customFormat="1" ht="15.75" x14ac:dyDescent="0.25"/>
    <row r="243" s="63" customFormat="1" ht="15.75" x14ac:dyDescent="0.25"/>
    <row r="244" s="63" customFormat="1" ht="15.75" x14ac:dyDescent="0.25"/>
    <row r="245" s="63" customFormat="1" ht="15.75" x14ac:dyDescent="0.25"/>
    <row r="246" s="63" customFormat="1" ht="15.75" x14ac:dyDescent="0.25"/>
    <row r="247" s="63" customFormat="1" ht="15.75" x14ac:dyDescent="0.25"/>
    <row r="248" s="63" customFormat="1" ht="15.75" x14ac:dyDescent="0.25"/>
    <row r="249" s="63" customFormat="1" ht="15.75" x14ac:dyDescent="0.25"/>
    <row r="250" s="63" customFormat="1" ht="15.75" x14ac:dyDescent="0.25"/>
    <row r="251" s="63" customFormat="1" ht="15.75" x14ac:dyDescent="0.25"/>
    <row r="252" s="63" customFormat="1" ht="15.75" x14ac:dyDescent="0.25"/>
    <row r="253" s="63" customFormat="1" ht="15.75" x14ac:dyDescent="0.25"/>
    <row r="254" s="63" customFormat="1" ht="15.75" x14ac:dyDescent="0.25"/>
    <row r="255" s="63" customFormat="1" ht="15.75" x14ac:dyDescent="0.25"/>
    <row r="256" s="63" customFormat="1" ht="15.75" x14ac:dyDescent="0.25"/>
    <row r="257" s="63" customFormat="1" ht="15.75" x14ac:dyDescent="0.25"/>
    <row r="258" s="63" customFormat="1" ht="15.75" x14ac:dyDescent="0.25"/>
    <row r="259" s="63" customFormat="1" ht="15.75" x14ac:dyDescent="0.25"/>
    <row r="260" s="63" customFormat="1" ht="15.75" x14ac:dyDescent="0.25"/>
    <row r="261" s="63" customFormat="1" ht="15.75" x14ac:dyDescent="0.25"/>
    <row r="262" s="63" customFormat="1" ht="15.75" x14ac:dyDescent="0.25"/>
    <row r="263" s="63" customFormat="1" ht="15.75" x14ac:dyDescent="0.25"/>
    <row r="264" s="63" customFormat="1" ht="15.75" x14ac:dyDescent="0.25"/>
    <row r="265" s="63" customFormat="1" ht="15.75" x14ac:dyDescent="0.25"/>
    <row r="266" s="63" customFormat="1" ht="15.75" x14ac:dyDescent="0.25"/>
    <row r="267" s="63" customFormat="1" ht="15.75" x14ac:dyDescent="0.25"/>
    <row r="268" s="63" customFormat="1" ht="15.75" x14ac:dyDescent="0.25"/>
    <row r="269" s="63" customFormat="1" ht="15.75" x14ac:dyDescent="0.25"/>
    <row r="270" s="63" customFormat="1" ht="15.75" x14ac:dyDescent="0.25"/>
    <row r="271" s="63" customFormat="1" ht="15.75" x14ac:dyDescent="0.25"/>
    <row r="272" s="63" customFormat="1" ht="15.75" x14ac:dyDescent="0.25"/>
  </sheetData>
  <mergeCells count="24">
    <mergeCell ref="B181:G181"/>
    <mergeCell ref="A104:A105"/>
    <mergeCell ref="B173:G173"/>
    <mergeCell ref="B51:G51"/>
    <mergeCell ref="B44:G44"/>
    <mergeCell ref="B161:G161"/>
    <mergeCell ref="B164:G164"/>
    <mergeCell ref="B150:G150"/>
    <mergeCell ref="B147:G147"/>
    <mergeCell ref="A98:A99"/>
    <mergeCell ref="B6:G6"/>
    <mergeCell ref="B117:G117"/>
    <mergeCell ref="B111:G111"/>
    <mergeCell ref="B93:G93"/>
    <mergeCell ref="B61:G61"/>
    <mergeCell ref="B58:G58"/>
    <mergeCell ref="B27:G27"/>
    <mergeCell ref="D3:E3"/>
    <mergeCell ref="F3:G3"/>
    <mergeCell ref="A1:G1"/>
    <mergeCell ref="C3:C4"/>
    <mergeCell ref="B3:B4"/>
    <mergeCell ref="A3:A4"/>
    <mergeCell ref="E2:G2"/>
  </mergeCells>
  <pageMargins left="0.31496062992125984" right="0.31496062992125984" top="0.74803149606299213" bottom="0.74803149606299213" header="0.31496062992125984" footer="0.31496062992125984"/>
  <pageSetup paperSize="9" scale="55" fitToHeight="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2"/>
  <sheetViews>
    <sheetView zoomScaleNormal="100" workbookViewId="0">
      <selection activeCell="D140" sqref="D140"/>
    </sheetView>
  </sheetViews>
  <sheetFormatPr defaultColWidth="9.140625" defaultRowHeight="15" x14ac:dyDescent="0.25"/>
  <cols>
    <col min="1" max="1" width="7.28515625" style="3" customWidth="1"/>
    <col min="2" max="2" width="84.7109375" style="3" customWidth="1"/>
    <col min="3" max="3" width="21" style="3" customWidth="1"/>
    <col min="4" max="4" width="17.85546875" style="3" customWidth="1"/>
    <col min="5" max="6" width="17.28515625" style="3" customWidth="1"/>
    <col min="7" max="7" width="0" style="3" hidden="1" customWidth="1"/>
    <col min="8" max="16384" width="9.140625" style="3"/>
  </cols>
  <sheetData>
    <row r="1" spans="1:7" x14ac:dyDescent="0.25">
      <c r="A1" s="73" t="s">
        <v>264</v>
      </c>
      <c r="B1" s="73"/>
      <c r="C1" s="73"/>
      <c r="D1" s="73"/>
      <c r="E1" s="73"/>
      <c r="F1" s="73"/>
    </row>
    <row r="2" spans="1:7" ht="14.25" customHeight="1" x14ac:dyDescent="0.25">
      <c r="A2" s="73"/>
      <c r="B2" s="73"/>
      <c r="C2" s="73"/>
      <c r="D2" s="73"/>
      <c r="E2" s="73"/>
      <c r="F2" s="73"/>
    </row>
    <row r="3" spans="1:7" ht="15.75" thickBot="1" x14ac:dyDescent="0.3">
      <c r="E3" s="91" t="s">
        <v>19</v>
      </c>
      <c r="F3" s="91"/>
    </row>
    <row r="4" spans="1:7" ht="15.75" x14ac:dyDescent="0.25">
      <c r="A4" s="92" t="s">
        <v>0</v>
      </c>
      <c r="B4" s="95" t="s">
        <v>9</v>
      </c>
      <c r="C4" s="100" t="s">
        <v>10</v>
      </c>
      <c r="D4" s="100"/>
      <c r="E4" s="100"/>
      <c r="F4" s="101"/>
    </row>
    <row r="5" spans="1:7" ht="15.75" customHeight="1" x14ac:dyDescent="0.25">
      <c r="A5" s="93"/>
      <c r="B5" s="96"/>
      <c r="C5" s="97" t="s">
        <v>8</v>
      </c>
      <c r="D5" s="97" t="s">
        <v>2</v>
      </c>
      <c r="E5" s="89" t="s">
        <v>3</v>
      </c>
      <c r="F5" s="90"/>
    </row>
    <row r="6" spans="1:7" ht="30.75" customHeight="1" x14ac:dyDescent="0.25">
      <c r="A6" s="94"/>
      <c r="B6" s="88"/>
      <c r="C6" s="98"/>
      <c r="D6" s="99"/>
      <c r="E6" s="67" t="s">
        <v>7</v>
      </c>
      <c r="F6" s="4" t="s">
        <v>5</v>
      </c>
    </row>
    <row r="7" spans="1:7" ht="15.75" x14ac:dyDescent="0.25">
      <c r="A7" s="5">
        <v>1</v>
      </c>
      <c r="B7" s="65">
        <v>2</v>
      </c>
      <c r="C7" s="65">
        <v>3</v>
      </c>
      <c r="D7" s="65">
        <v>4</v>
      </c>
      <c r="E7" s="65">
        <v>5</v>
      </c>
      <c r="F7" s="66">
        <v>6</v>
      </c>
    </row>
    <row r="8" spans="1:7" ht="23.25" customHeight="1" x14ac:dyDescent="0.25">
      <c r="A8" s="13">
        <v>1</v>
      </c>
      <c r="B8" s="105" t="s">
        <v>54</v>
      </c>
      <c r="C8" s="108"/>
      <c r="D8" s="108"/>
      <c r="E8" s="108"/>
      <c r="F8" s="109"/>
    </row>
    <row r="9" spans="1:7" ht="30" customHeight="1" x14ac:dyDescent="0.25">
      <c r="A9" s="14">
        <v>1</v>
      </c>
      <c r="B9" s="28" t="s">
        <v>307</v>
      </c>
      <c r="C9" s="68">
        <v>24206.18</v>
      </c>
      <c r="D9" s="68">
        <v>0</v>
      </c>
      <c r="E9" s="21">
        <f t="shared" ref="E9:E20" si="0">D9-C9</f>
        <v>-24206.18</v>
      </c>
      <c r="F9" s="6">
        <f t="shared" ref="F9:F20" si="1">D9/C9*100-100</f>
        <v>-100</v>
      </c>
    </row>
    <row r="10" spans="1:7" ht="31.5" x14ac:dyDescent="0.25">
      <c r="A10" s="14">
        <v>2</v>
      </c>
      <c r="B10" s="28" t="s">
        <v>229</v>
      </c>
      <c r="C10" s="21">
        <v>20169.34</v>
      </c>
      <c r="D10" s="21">
        <v>20060.421729999998</v>
      </c>
      <c r="E10" s="21">
        <f t="shared" si="0"/>
        <v>-108.91827000000194</v>
      </c>
      <c r="F10" s="6">
        <f t="shared" si="1"/>
        <v>-0.54001900905038269</v>
      </c>
      <c r="G10" s="30"/>
    </row>
    <row r="11" spans="1:7" ht="16.5" customHeight="1" x14ac:dyDescent="0.25">
      <c r="A11" s="14">
        <v>3</v>
      </c>
      <c r="B11" s="28" t="s">
        <v>230</v>
      </c>
      <c r="C11" s="21">
        <v>667368.27800000005</v>
      </c>
      <c r="D11" s="21">
        <v>387333.88364999997</v>
      </c>
      <c r="E11" s="21">
        <f t="shared" si="0"/>
        <v>-280034.39435000008</v>
      </c>
      <c r="F11" s="6">
        <f t="shared" si="1"/>
        <v>-41.960998684147832</v>
      </c>
      <c r="G11" s="30"/>
    </row>
    <row r="12" spans="1:7" ht="18" customHeight="1" x14ac:dyDescent="0.25">
      <c r="A12" s="14">
        <v>4</v>
      </c>
      <c r="B12" s="28" t="s">
        <v>231</v>
      </c>
      <c r="C12" s="21">
        <v>62197.60471</v>
      </c>
      <c r="D12" s="21">
        <v>56579.35585</v>
      </c>
      <c r="E12" s="21">
        <f t="shared" si="0"/>
        <v>-5618.2488599999997</v>
      </c>
      <c r="F12" s="6">
        <f t="shared" si="1"/>
        <v>-9.0329022897190612</v>
      </c>
      <c r="G12" s="30"/>
    </row>
    <row r="13" spans="1:7" ht="18" customHeight="1" x14ac:dyDescent="0.25">
      <c r="A13" s="14">
        <v>5</v>
      </c>
      <c r="B13" s="28" t="s">
        <v>265</v>
      </c>
      <c r="C13" s="21">
        <v>4943.866</v>
      </c>
      <c r="D13" s="21">
        <v>4798.2959600000004</v>
      </c>
      <c r="E13" s="21">
        <f>D13-C13</f>
        <v>-145.57003999999961</v>
      </c>
      <c r="F13" s="6">
        <f>D13/C13*100-100</f>
        <v>-2.9444576369990472</v>
      </c>
      <c r="G13" s="30"/>
    </row>
    <row r="14" spans="1:7" ht="19.5" customHeight="1" x14ac:dyDescent="0.25">
      <c r="A14" s="14">
        <v>6</v>
      </c>
      <c r="B14" s="28" t="s">
        <v>232</v>
      </c>
      <c r="C14" s="21">
        <v>222876.79079</v>
      </c>
      <c r="D14" s="21">
        <v>156450.8971</v>
      </c>
      <c r="E14" s="21">
        <f t="shared" si="0"/>
        <v>-66425.893689999997</v>
      </c>
      <c r="F14" s="6">
        <f t="shared" si="1"/>
        <v>-29.803863136466333</v>
      </c>
      <c r="G14" s="30"/>
    </row>
    <row r="15" spans="1:7" ht="17.25" customHeight="1" x14ac:dyDescent="0.25">
      <c r="A15" s="14">
        <v>7</v>
      </c>
      <c r="B15" s="28" t="s">
        <v>233</v>
      </c>
      <c r="C15" s="21">
        <v>72985.350000000006</v>
      </c>
      <c r="D15" s="21">
        <v>62145.018150000004</v>
      </c>
      <c r="E15" s="21">
        <f t="shared" si="0"/>
        <v>-10840.331850000002</v>
      </c>
      <c r="F15" s="6">
        <f t="shared" si="1"/>
        <v>-14.852750380727102</v>
      </c>
      <c r="G15" s="30"/>
    </row>
    <row r="16" spans="1:7" ht="17.25" customHeight="1" x14ac:dyDescent="0.25">
      <c r="A16" s="14">
        <v>8</v>
      </c>
      <c r="B16" s="28" t="s">
        <v>266</v>
      </c>
      <c r="C16" s="21">
        <v>1342.3</v>
      </c>
      <c r="D16" s="21">
        <v>1342.29925</v>
      </c>
      <c r="E16" s="21">
        <f t="shared" si="0"/>
        <v>-7.4999999992542143E-4</v>
      </c>
      <c r="F16" s="6">
        <f t="shared" si="1"/>
        <v>-5.5874245703080305E-5</v>
      </c>
      <c r="G16" s="30"/>
    </row>
    <row r="17" spans="1:7" ht="17.25" customHeight="1" x14ac:dyDescent="0.25">
      <c r="A17" s="14"/>
      <c r="B17" s="28" t="s">
        <v>308</v>
      </c>
      <c r="C17" s="21">
        <v>33310.661310000003</v>
      </c>
      <c r="D17" s="21">
        <v>29926.964769999999</v>
      </c>
      <c r="E17" s="21">
        <f t="shared" si="0"/>
        <v>-3383.6965400000045</v>
      </c>
      <c r="F17" s="6">
        <f t="shared" si="1"/>
        <v>-10.157998691500623</v>
      </c>
      <c r="G17" s="30"/>
    </row>
    <row r="18" spans="1:7" ht="17.25" customHeight="1" x14ac:dyDescent="0.25">
      <c r="A18" s="14">
        <v>9</v>
      </c>
      <c r="B18" s="28" t="s">
        <v>267</v>
      </c>
      <c r="C18" s="21">
        <v>149956.70434</v>
      </c>
      <c r="D18" s="21">
        <v>140947.43799999999</v>
      </c>
      <c r="E18" s="21">
        <f t="shared" si="0"/>
        <v>-9009.2663400000019</v>
      </c>
      <c r="F18" s="6">
        <f t="shared" si="1"/>
        <v>-6.007911670006493</v>
      </c>
      <c r="G18" s="30"/>
    </row>
    <row r="19" spans="1:7" ht="20.25" customHeight="1" x14ac:dyDescent="0.25">
      <c r="A19" s="14">
        <v>10</v>
      </c>
      <c r="B19" s="28" t="s">
        <v>234</v>
      </c>
      <c r="C19" s="21">
        <v>248386.00700000001</v>
      </c>
      <c r="D19" s="21">
        <v>229701.12492</v>
      </c>
      <c r="E19" s="21">
        <f t="shared" si="0"/>
        <v>-18684.88208000001</v>
      </c>
      <c r="F19" s="6">
        <f t="shared" si="1"/>
        <v>-7.5225179975617635</v>
      </c>
      <c r="G19" s="30"/>
    </row>
    <row r="20" spans="1:7" ht="20.25" customHeight="1" x14ac:dyDescent="0.25">
      <c r="A20" s="14">
        <v>11</v>
      </c>
      <c r="B20" s="28" t="s">
        <v>268</v>
      </c>
      <c r="C20" s="21">
        <v>92150.168000000005</v>
      </c>
      <c r="D20" s="21">
        <v>18405.94946</v>
      </c>
      <c r="E20" s="21">
        <f t="shared" si="0"/>
        <v>-73744.218540000002</v>
      </c>
      <c r="F20" s="6">
        <f t="shared" si="1"/>
        <v>-80.026135752677092</v>
      </c>
      <c r="G20" s="30"/>
    </row>
    <row r="21" spans="1:7" ht="18" customHeight="1" x14ac:dyDescent="0.25">
      <c r="A21" s="14"/>
      <c r="B21" s="56" t="s">
        <v>17</v>
      </c>
      <c r="C21" s="22">
        <f>SUM(C9:C20)</f>
        <v>1599893.2501500002</v>
      </c>
      <c r="D21" s="22">
        <f>SUM(D9:D20)</f>
        <v>1107691.6488399999</v>
      </c>
      <c r="E21" s="22">
        <f>D21-C21</f>
        <v>-492201.60131000029</v>
      </c>
      <c r="F21" s="7">
        <f>D21/C21*100-100</f>
        <v>-30.764652658160358</v>
      </c>
      <c r="G21" s="30"/>
    </row>
    <row r="22" spans="1:7" ht="22.5" customHeight="1" x14ac:dyDescent="0.25">
      <c r="A22" s="13">
        <v>2</v>
      </c>
      <c r="B22" s="105" t="s">
        <v>60</v>
      </c>
      <c r="C22" s="108"/>
      <c r="D22" s="108"/>
      <c r="E22" s="108"/>
      <c r="F22" s="109"/>
      <c r="G22" s="30"/>
    </row>
    <row r="23" spans="1:7" ht="19.5" customHeight="1" x14ac:dyDescent="0.25">
      <c r="A23" s="14">
        <v>1</v>
      </c>
      <c r="B23" s="28" t="s">
        <v>225</v>
      </c>
      <c r="C23" s="21">
        <v>3745.45</v>
      </c>
      <c r="D23" s="21">
        <v>3063.4169099999999</v>
      </c>
      <c r="E23" s="23">
        <f t="shared" ref="E23:E34" si="2">D23-C23</f>
        <v>-682.0330899999999</v>
      </c>
      <c r="F23" s="17">
        <f>D23/C23*100-100</f>
        <v>-18.209643434033296</v>
      </c>
      <c r="G23" s="30"/>
    </row>
    <row r="24" spans="1:7" ht="35.25" customHeight="1" x14ac:dyDescent="0.25">
      <c r="A24" s="14">
        <v>2</v>
      </c>
      <c r="B24" s="28" t="s">
        <v>269</v>
      </c>
      <c r="C24" s="21">
        <v>1950</v>
      </c>
      <c r="D24" s="21">
        <v>0</v>
      </c>
      <c r="E24" s="23">
        <f t="shared" si="2"/>
        <v>-1950</v>
      </c>
      <c r="F24" s="17">
        <f>D24/C24*100-100</f>
        <v>-100</v>
      </c>
      <c r="G24" s="30"/>
    </row>
    <row r="25" spans="1:7" ht="47.25" customHeight="1" x14ac:dyDescent="0.25">
      <c r="A25" s="14">
        <v>3</v>
      </c>
      <c r="B25" s="28" t="s">
        <v>226</v>
      </c>
      <c r="C25" s="21">
        <v>14251.50966</v>
      </c>
      <c r="D25" s="21">
        <v>12405.289290000001</v>
      </c>
      <c r="E25" s="23">
        <f t="shared" si="2"/>
        <v>-1846.2203699999991</v>
      </c>
      <c r="F25" s="17">
        <f t="shared" ref="F25:F34" si="3">D25/C25*100-100</f>
        <v>-12.95456000132971</v>
      </c>
      <c r="G25" s="30"/>
    </row>
    <row r="26" spans="1:7" ht="34.5" customHeight="1" x14ac:dyDescent="0.25">
      <c r="A26" s="14">
        <v>4</v>
      </c>
      <c r="B26" s="28" t="s">
        <v>309</v>
      </c>
      <c r="C26" s="21">
        <v>4306.37</v>
      </c>
      <c r="D26" s="21">
        <v>0</v>
      </c>
      <c r="E26" s="23">
        <f t="shared" si="2"/>
        <v>-4306.37</v>
      </c>
      <c r="F26" s="17">
        <f t="shared" si="3"/>
        <v>-100</v>
      </c>
      <c r="G26" s="30"/>
    </row>
    <row r="27" spans="1:7" ht="48" customHeight="1" x14ac:dyDescent="0.25">
      <c r="A27" s="14">
        <v>5</v>
      </c>
      <c r="B27" s="28" t="s">
        <v>226</v>
      </c>
      <c r="C27" s="21">
        <v>1463.2739999999999</v>
      </c>
      <c r="D27" s="21">
        <v>0</v>
      </c>
      <c r="E27" s="23">
        <f t="shared" si="2"/>
        <v>-1463.2739999999999</v>
      </c>
      <c r="F27" s="17">
        <f t="shared" si="3"/>
        <v>-100</v>
      </c>
      <c r="G27" s="30"/>
    </row>
    <row r="28" spans="1:7" ht="20.25" customHeight="1" x14ac:dyDescent="0.25">
      <c r="A28" s="14">
        <v>6</v>
      </c>
      <c r="B28" s="28" t="s">
        <v>310</v>
      </c>
      <c r="C28" s="21">
        <v>1697.578</v>
      </c>
      <c r="D28" s="21">
        <v>1697.5774799999999</v>
      </c>
      <c r="E28" s="23">
        <f t="shared" si="2"/>
        <v>-5.2000000005136826E-4</v>
      </c>
      <c r="F28" s="17">
        <f t="shared" si="3"/>
        <v>-3.0631876711595396E-5</v>
      </c>
      <c r="G28" s="30"/>
    </row>
    <row r="29" spans="1:7" ht="47.25" customHeight="1" x14ac:dyDescent="0.25">
      <c r="A29" s="14">
        <v>7</v>
      </c>
      <c r="B29" s="28" t="s">
        <v>270</v>
      </c>
      <c r="C29" s="21">
        <v>14763.68</v>
      </c>
      <c r="D29" s="21">
        <v>14763.68</v>
      </c>
      <c r="E29" s="23">
        <f t="shared" si="2"/>
        <v>0</v>
      </c>
      <c r="F29" s="17">
        <f t="shared" si="3"/>
        <v>0</v>
      </c>
      <c r="G29" s="30"/>
    </row>
    <row r="30" spans="1:7" ht="32.25" customHeight="1" x14ac:dyDescent="0.25">
      <c r="A30" s="14">
        <v>8</v>
      </c>
      <c r="B30" s="28" t="s">
        <v>227</v>
      </c>
      <c r="C30" s="21">
        <v>4552236.8080000002</v>
      </c>
      <c r="D30" s="21">
        <v>3744014.4487100001</v>
      </c>
      <c r="E30" s="23">
        <f t="shared" si="2"/>
        <v>-808222.35929000005</v>
      </c>
      <c r="F30" s="17">
        <f t="shared" si="3"/>
        <v>-17.754400603010097</v>
      </c>
      <c r="G30" s="30"/>
    </row>
    <row r="31" spans="1:7" ht="35.25" customHeight="1" x14ac:dyDescent="0.25">
      <c r="A31" s="14">
        <v>9</v>
      </c>
      <c r="B31" s="28" t="s">
        <v>311</v>
      </c>
      <c r="C31" s="21">
        <v>2892.3933499999998</v>
      </c>
      <c r="D31" s="21">
        <v>2892.393</v>
      </c>
      <c r="E31" s="23">
        <f t="shared" si="2"/>
        <v>-3.4999999979845597E-4</v>
      </c>
      <c r="F31" s="17">
        <f t="shared" si="3"/>
        <v>-1.2100705447437576E-5</v>
      </c>
      <c r="G31" s="30"/>
    </row>
    <row r="32" spans="1:7" ht="19.5" hidden="1" customHeight="1" x14ac:dyDescent="0.25">
      <c r="A32" s="14">
        <v>10</v>
      </c>
      <c r="B32" s="28"/>
      <c r="C32" s="21"/>
      <c r="D32" s="21"/>
      <c r="E32" s="23">
        <f t="shared" si="2"/>
        <v>0</v>
      </c>
      <c r="F32" s="17" t="e">
        <f t="shared" si="3"/>
        <v>#DIV/0!</v>
      </c>
      <c r="G32" s="30"/>
    </row>
    <row r="33" spans="1:7" ht="22.5" customHeight="1" x14ac:dyDescent="0.25">
      <c r="A33" s="14">
        <v>11</v>
      </c>
      <c r="B33" s="28" t="s">
        <v>228</v>
      </c>
      <c r="C33" s="21">
        <v>13604.5</v>
      </c>
      <c r="D33" s="21">
        <v>3479.94</v>
      </c>
      <c r="E33" s="23">
        <f t="shared" si="2"/>
        <v>-10124.56</v>
      </c>
      <c r="F33" s="17">
        <f t="shared" si="3"/>
        <v>-74.420669631371965</v>
      </c>
      <c r="G33" s="30"/>
    </row>
    <row r="34" spans="1:7" ht="20.25" customHeight="1" x14ac:dyDescent="0.25">
      <c r="A34" s="14">
        <v>12</v>
      </c>
      <c r="B34" s="28" t="s">
        <v>224</v>
      </c>
      <c r="C34" s="21">
        <v>87842.384850000002</v>
      </c>
      <c r="D34" s="21">
        <v>82234.064549999996</v>
      </c>
      <c r="E34" s="23">
        <f t="shared" si="2"/>
        <v>-5608.3203000000067</v>
      </c>
      <c r="F34" s="17">
        <f t="shared" si="3"/>
        <v>-6.3845264556248082</v>
      </c>
      <c r="G34" s="30"/>
    </row>
    <row r="35" spans="1:7" ht="18" customHeight="1" x14ac:dyDescent="0.25">
      <c r="A35" s="13"/>
      <c r="B35" s="56" t="s">
        <v>17</v>
      </c>
      <c r="C35" s="24">
        <f>SUM(C23:C34)</f>
        <v>4698753.9478599997</v>
      </c>
      <c r="D35" s="24">
        <f>SUM(D23:D34)</f>
        <v>3864550.8099400001</v>
      </c>
      <c r="E35" s="24">
        <f>D35-C35</f>
        <v>-834203.13791999966</v>
      </c>
      <c r="F35" s="18">
        <f>D35/C35*100-100</f>
        <v>-17.753709753198052</v>
      </c>
      <c r="G35" s="30"/>
    </row>
    <row r="36" spans="1:7" ht="36" customHeight="1" x14ac:dyDescent="0.25">
      <c r="A36" s="13">
        <v>3</v>
      </c>
      <c r="B36" s="105" t="s">
        <v>304</v>
      </c>
      <c r="C36" s="108"/>
      <c r="D36" s="108"/>
      <c r="E36" s="108"/>
      <c r="F36" s="109"/>
      <c r="G36" s="30"/>
    </row>
    <row r="37" spans="1:7" ht="21.75" customHeight="1" x14ac:dyDescent="0.25">
      <c r="A37" s="14">
        <v>1</v>
      </c>
      <c r="B37" s="28" t="s">
        <v>271</v>
      </c>
      <c r="C37" s="21">
        <v>63.9</v>
      </c>
      <c r="D37" s="21">
        <v>63.896000000000001</v>
      </c>
      <c r="E37" s="21">
        <f t="shared" ref="E37:E44" si="4">D37-C37</f>
        <v>-3.9999999999977831E-3</v>
      </c>
      <c r="F37" s="6">
        <f t="shared" ref="F37:F43" si="5">D37/C37*100-100</f>
        <v>-6.2597809076692101E-3</v>
      </c>
      <c r="G37" s="30"/>
    </row>
    <row r="38" spans="1:7" ht="48.75" customHeight="1" x14ac:dyDescent="0.25">
      <c r="A38" s="14">
        <v>2</v>
      </c>
      <c r="B38" s="28" t="s">
        <v>235</v>
      </c>
      <c r="C38" s="21">
        <v>311.99400000000003</v>
      </c>
      <c r="D38" s="21">
        <v>290.10737</v>
      </c>
      <c r="E38" s="21">
        <f t="shared" si="4"/>
        <v>-21.886630000000025</v>
      </c>
      <c r="F38" s="6">
        <f t="shared" si="5"/>
        <v>-7.0150804182131878</v>
      </c>
      <c r="G38" s="30">
        <f>D38/C38*100</f>
        <v>92.984919581786812</v>
      </c>
    </row>
    <row r="39" spans="1:7" ht="15.75" x14ac:dyDescent="0.25">
      <c r="A39" s="14">
        <v>3</v>
      </c>
      <c r="B39" s="28" t="s">
        <v>272</v>
      </c>
      <c r="C39" s="21">
        <v>14892.162</v>
      </c>
      <c r="D39" s="21">
        <v>14892.161700000001</v>
      </c>
      <c r="E39" s="21">
        <f t="shared" si="4"/>
        <v>-2.9999999969732016E-4</v>
      </c>
      <c r="F39" s="6">
        <f t="shared" si="5"/>
        <v>-2.0144825185752779E-6</v>
      </c>
      <c r="G39" s="30"/>
    </row>
    <row r="40" spans="1:7" ht="15.75" x14ac:dyDescent="0.25">
      <c r="A40" s="14"/>
      <c r="B40" s="28" t="s">
        <v>312</v>
      </c>
      <c r="C40" s="21">
        <v>70</v>
      </c>
      <c r="D40" s="21">
        <v>0</v>
      </c>
      <c r="E40" s="21">
        <f t="shared" si="4"/>
        <v>-70</v>
      </c>
      <c r="F40" s="6">
        <f t="shared" si="5"/>
        <v>-100</v>
      </c>
      <c r="G40" s="30"/>
    </row>
    <row r="41" spans="1:7" ht="31.5" x14ac:dyDescent="0.25">
      <c r="A41" s="14"/>
      <c r="B41" s="28" t="s">
        <v>313</v>
      </c>
      <c r="C41" s="21">
        <v>26</v>
      </c>
      <c r="D41" s="21">
        <v>0</v>
      </c>
      <c r="E41" s="21">
        <f t="shared" si="4"/>
        <v>-26</v>
      </c>
      <c r="F41" s="6">
        <f t="shared" si="5"/>
        <v>-100</v>
      </c>
      <c r="G41" s="30"/>
    </row>
    <row r="42" spans="1:7" ht="21" customHeight="1" x14ac:dyDescent="0.25">
      <c r="A42" s="14">
        <v>4</v>
      </c>
      <c r="B42" s="28" t="s">
        <v>273</v>
      </c>
      <c r="C42" s="21">
        <v>458.64299999999997</v>
      </c>
      <c r="D42" s="21">
        <v>397.69299999999998</v>
      </c>
      <c r="E42" s="21">
        <f t="shared" si="4"/>
        <v>-60.949999999999989</v>
      </c>
      <c r="F42" s="6">
        <f t="shared" si="5"/>
        <v>-13.289203149290401</v>
      </c>
      <c r="G42" s="30"/>
    </row>
    <row r="43" spans="1:7" ht="34.5" customHeight="1" x14ac:dyDescent="0.25">
      <c r="A43" s="14">
        <v>5</v>
      </c>
      <c r="B43" s="28" t="s">
        <v>274</v>
      </c>
      <c r="C43" s="21">
        <v>191.25700000000001</v>
      </c>
      <c r="D43" s="21">
        <v>121.25700000000001</v>
      </c>
      <c r="E43" s="21">
        <f t="shared" si="4"/>
        <v>-70</v>
      </c>
      <c r="F43" s="6">
        <f t="shared" si="5"/>
        <v>-36.599967582885853</v>
      </c>
      <c r="G43" s="30"/>
    </row>
    <row r="44" spans="1:7" ht="21" customHeight="1" x14ac:dyDescent="0.25">
      <c r="A44" s="13"/>
      <c r="B44" s="56" t="s">
        <v>17</v>
      </c>
      <c r="C44" s="22">
        <f>SUM(C37:C43)</f>
        <v>16013.956</v>
      </c>
      <c r="D44" s="22">
        <f>SUM(D37:D43)</f>
        <v>15765.11507</v>
      </c>
      <c r="E44" s="22">
        <f t="shared" si="4"/>
        <v>-248.8409300000003</v>
      </c>
      <c r="F44" s="7">
        <f>D44/C44*100-100</f>
        <v>-1.5539004228561737</v>
      </c>
      <c r="G44" s="30">
        <f t="shared" ref="G44" si="6">D44/C44*100</f>
        <v>98.446099577143826</v>
      </c>
    </row>
    <row r="45" spans="1:7" ht="24" customHeight="1" x14ac:dyDescent="0.25">
      <c r="A45" s="13">
        <v>4</v>
      </c>
      <c r="B45" s="105" t="s">
        <v>70</v>
      </c>
      <c r="C45" s="108"/>
      <c r="D45" s="108"/>
      <c r="E45" s="108"/>
      <c r="F45" s="109"/>
      <c r="G45" s="30"/>
    </row>
    <row r="46" spans="1:7" ht="34.5" customHeight="1" x14ac:dyDescent="0.25">
      <c r="A46" s="14">
        <v>1</v>
      </c>
      <c r="B46" s="28" t="s">
        <v>275</v>
      </c>
      <c r="C46" s="21">
        <v>215.75</v>
      </c>
      <c r="D46" s="21">
        <v>66.75</v>
      </c>
      <c r="E46" s="32">
        <f t="shared" ref="E46:E52" si="7">D46-C46</f>
        <v>-149</v>
      </c>
      <c r="F46" s="6">
        <f t="shared" ref="F46:F51" si="8">D46/C46*100-100</f>
        <v>-69.061413673232906</v>
      </c>
      <c r="G46" s="30"/>
    </row>
    <row r="47" spans="1:7" ht="20.25" customHeight="1" x14ac:dyDescent="0.25">
      <c r="A47" s="14">
        <v>2</v>
      </c>
      <c r="B47" s="28" t="s">
        <v>314</v>
      </c>
      <c r="C47" s="21">
        <v>87</v>
      </c>
      <c r="D47" s="21">
        <v>43.155000000000001</v>
      </c>
      <c r="E47" s="32">
        <f t="shared" si="7"/>
        <v>-43.844999999999999</v>
      </c>
      <c r="F47" s="6">
        <f t="shared" si="8"/>
        <v>-50.396551724137929</v>
      </c>
      <c r="G47" s="30"/>
    </row>
    <row r="48" spans="1:7" ht="66.75" customHeight="1" x14ac:dyDescent="0.25">
      <c r="A48" s="14">
        <v>3</v>
      </c>
      <c r="B48" s="28" t="s">
        <v>276</v>
      </c>
      <c r="C48" s="21">
        <v>40</v>
      </c>
      <c r="D48" s="21">
        <v>40</v>
      </c>
      <c r="E48" s="32">
        <f t="shared" si="7"/>
        <v>0</v>
      </c>
      <c r="F48" s="6">
        <f t="shared" si="8"/>
        <v>0</v>
      </c>
      <c r="G48" s="30"/>
    </row>
    <row r="49" spans="1:7" ht="66.75" customHeight="1" x14ac:dyDescent="0.25">
      <c r="A49" s="14">
        <v>4</v>
      </c>
      <c r="B49" s="28" t="s">
        <v>277</v>
      </c>
      <c r="C49" s="21">
        <v>109.25</v>
      </c>
      <c r="D49" s="21">
        <v>85.474999999999994</v>
      </c>
      <c r="E49" s="32">
        <f t="shared" si="7"/>
        <v>-23.775000000000006</v>
      </c>
      <c r="F49" s="6">
        <f t="shared" si="8"/>
        <v>-21.762013729977127</v>
      </c>
      <c r="G49" s="30"/>
    </row>
    <row r="50" spans="1:7" ht="78" customHeight="1" x14ac:dyDescent="0.25">
      <c r="A50" s="14">
        <v>5</v>
      </c>
      <c r="B50" s="28" t="s">
        <v>250</v>
      </c>
      <c r="C50" s="21">
        <v>150</v>
      </c>
      <c r="D50" s="21">
        <v>135</v>
      </c>
      <c r="E50" s="32">
        <f t="shared" si="7"/>
        <v>-15</v>
      </c>
      <c r="F50" s="6">
        <f t="shared" si="8"/>
        <v>-10</v>
      </c>
      <c r="G50" s="30"/>
    </row>
    <row r="51" spans="1:7" ht="64.5" customHeight="1" x14ac:dyDescent="0.25">
      <c r="A51" s="14">
        <v>6</v>
      </c>
      <c r="B51" s="28" t="s">
        <v>251</v>
      </c>
      <c r="C51" s="21">
        <v>97</v>
      </c>
      <c r="D51" s="21">
        <v>96.85</v>
      </c>
      <c r="E51" s="32">
        <f t="shared" si="7"/>
        <v>-0.15000000000000568</v>
      </c>
      <c r="F51" s="6">
        <f t="shared" si="8"/>
        <v>-0.15463917525774207</v>
      </c>
      <c r="G51" s="30"/>
    </row>
    <row r="52" spans="1:7" ht="48.75" customHeight="1" x14ac:dyDescent="0.25">
      <c r="A52" s="14">
        <v>7</v>
      </c>
      <c r="B52" s="28" t="s">
        <v>315</v>
      </c>
      <c r="C52" s="21">
        <v>50</v>
      </c>
      <c r="D52" s="21">
        <v>0</v>
      </c>
      <c r="E52" s="32">
        <f t="shared" si="7"/>
        <v>-50</v>
      </c>
      <c r="F52" s="6">
        <v>0</v>
      </c>
      <c r="G52" s="30"/>
    </row>
    <row r="53" spans="1:7" ht="19.5" customHeight="1" x14ac:dyDescent="0.25">
      <c r="A53" s="13"/>
      <c r="B53" s="56" t="s">
        <v>17</v>
      </c>
      <c r="C53" s="22">
        <f>SUM(C46:C52)</f>
        <v>749</v>
      </c>
      <c r="D53" s="22">
        <f>SUM(D46:D52)</f>
        <v>467.23</v>
      </c>
      <c r="E53" s="50">
        <f>D53-C53</f>
        <v>-281.77</v>
      </c>
      <c r="F53" s="7">
        <f>D53/C53*100-100</f>
        <v>-37.619492656875828</v>
      </c>
      <c r="G53" s="30"/>
    </row>
    <row r="54" spans="1:7" ht="25.5" customHeight="1" x14ac:dyDescent="0.25">
      <c r="A54" s="13">
        <v>5</v>
      </c>
      <c r="B54" s="105" t="s">
        <v>77</v>
      </c>
      <c r="C54" s="108"/>
      <c r="D54" s="108"/>
      <c r="E54" s="108"/>
      <c r="F54" s="109"/>
      <c r="G54" s="30"/>
    </row>
    <row r="55" spans="1:7" ht="33.75" customHeight="1" x14ac:dyDescent="0.25">
      <c r="A55" s="14">
        <v>1</v>
      </c>
      <c r="B55" s="28" t="s">
        <v>278</v>
      </c>
      <c r="C55" s="21">
        <v>60</v>
      </c>
      <c r="D55" s="21">
        <v>59.998199999999997</v>
      </c>
      <c r="E55" s="21">
        <f>D55-C55</f>
        <v>-1.8000000000029104E-3</v>
      </c>
      <c r="F55" s="6">
        <f>D55/C55*100-100</f>
        <v>-3.0000000000143245E-3</v>
      </c>
      <c r="G55" s="30"/>
    </row>
    <row r="56" spans="1:7" ht="31.5" x14ac:dyDescent="0.25">
      <c r="A56" s="14">
        <v>2</v>
      </c>
      <c r="B56" s="16" t="s">
        <v>236</v>
      </c>
      <c r="C56" s="21">
        <v>35185.83855</v>
      </c>
      <c r="D56" s="21">
        <v>18714.129069999999</v>
      </c>
      <c r="E56" s="21">
        <f>D56-C56</f>
        <v>-16471.709480000001</v>
      </c>
      <c r="F56" s="6">
        <f>D56/C56*100-100</f>
        <v>-46.813462912339773</v>
      </c>
      <c r="G56" s="30"/>
    </row>
    <row r="57" spans="1:7" ht="15.75" x14ac:dyDescent="0.25">
      <c r="A57" s="13"/>
      <c r="B57" s="56" t="s">
        <v>17</v>
      </c>
      <c r="C57" s="22">
        <f>SUM(C55:C56)</f>
        <v>35245.83855</v>
      </c>
      <c r="D57" s="22">
        <f>SUM(D55:D56)</f>
        <v>18774.127269999997</v>
      </c>
      <c r="E57" s="22">
        <f>D57-C57</f>
        <v>-16471.711280000003</v>
      </c>
      <c r="F57" s="7">
        <f>D57/C57*100-100</f>
        <v>-46.733776121209644</v>
      </c>
      <c r="G57" s="30"/>
    </row>
    <row r="58" spans="1:7" ht="21" customHeight="1" x14ac:dyDescent="0.25">
      <c r="A58" s="13">
        <v>6</v>
      </c>
      <c r="B58" s="105" t="s">
        <v>110</v>
      </c>
      <c r="C58" s="108"/>
      <c r="D58" s="108"/>
      <c r="E58" s="108"/>
      <c r="F58" s="109"/>
      <c r="G58" s="30"/>
    </row>
    <row r="59" spans="1:7" ht="15.75" x14ac:dyDescent="0.25">
      <c r="A59" s="14">
        <v>1</v>
      </c>
      <c r="B59" s="28" t="s">
        <v>111</v>
      </c>
      <c r="C59" s="21">
        <v>3723246.8815299999</v>
      </c>
      <c r="D59" s="21">
        <v>3152441.8116000001</v>
      </c>
      <c r="E59" s="21">
        <f>D59-C59</f>
        <v>-570805.06992999977</v>
      </c>
      <c r="F59" s="6">
        <f>D59/C59*100-100</f>
        <v>-15.3308412816138</v>
      </c>
      <c r="G59" s="30"/>
    </row>
    <row r="60" spans="1:7" ht="18.75" customHeight="1" x14ac:dyDescent="0.25">
      <c r="A60" s="14">
        <v>2</v>
      </c>
      <c r="B60" s="28" t="s">
        <v>112</v>
      </c>
      <c r="C60" s="21">
        <v>242662.89300000001</v>
      </c>
      <c r="D60" s="21">
        <v>67511.896609999996</v>
      </c>
      <c r="E60" s="21">
        <f t="shared" ref="E60:E71" si="9">D60-C60</f>
        <v>-175150.99639000001</v>
      </c>
      <c r="F60" s="6">
        <f t="shared" ref="F60:F71" si="10">D60/C60*100-100</f>
        <v>-72.178730841225075</v>
      </c>
      <c r="G60" s="30"/>
    </row>
    <row r="61" spans="1:7" ht="31.5" customHeight="1" x14ac:dyDescent="0.25">
      <c r="A61" s="14">
        <v>3</v>
      </c>
      <c r="B61" s="28" t="s">
        <v>113</v>
      </c>
      <c r="C61" s="21">
        <v>25170.536</v>
      </c>
      <c r="D61" s="21">
        <v>25170.53501</v>
      </c>
      <c r="E61" s="21">
        <f t="shared" si="9"/>
        <v>-9.9000000045634806E-4</v>
      </c>
      <c r="F61" s="6">
        <f t="shared" si="10"/>
        <v>-3.9331701202627301E-6</v>
      </c>
      <c r="G61" s="30"/>
    </row>
    <row r="62" spans="1:7" ht="34.5" customHeight="1" x14ac:dyDescent="0.25">
      <c r="A62" s="14">
        <v>4</v>
      </c>
      <c r="B62" s="28" t="s">
        <v>157</v>
      </c>
      <c r="C62" s="21">
        <v>80530.168999999994</v>
      </c>
      <c r="D62" s="21">
        <v>64639.145170000003</v>
      </c>
      <c r="E62" s="21">
        <f t="shared" si="9"/>
        <v>-15891.023829999991</v>
      </c>
      <c r="F62" s="6">
        <f t="shared" si="10"/>
        <v>-19.733006930607573</v>
      </c>
      <c r="G62" s="30"/>
    </row>
    <row r="63" spans="1:7" ht="34.5" customHeight="1" x14ac:dyDescent="0.25">
      <c r="A63" s="14">
        <v>5</v>
      </c>
      <c r="B63" s="28" t="s">
        <v>158</v>
      </c>
      <c r="C63" s="21">
        <v>55974.472280000002</v>
      </c>
      <c r="D63" s="21">
        <v>54222.2</v>
      </c>
      <c r="E63" s="21">
        <f t="shared" si="9"/>
        <v>-1752.2722800000047</v>
      </c>
      <c r="F63" s="6">
        <f t="shared" si="10"/>
        <v>-3.1304846810071751</v>
      </c>
      <c r="G63" s="30"/>
    </row>
    <row r="64" spans="1:7" ht="17.25" customHeight="1" x14ac:dyDescent="0.25">
      <c r="A64" s="14">
        <v>6</v>
      </c>
      <c r="B64" s="28" t="s">
        <v>316</v>
      </c>
      <c r="C64" s="21">
        <v>3149.8649999999998</v>
      </c>
      <c r="D64" s="21">
        <v>2683.1983799999998</v>
      </c>
      <c r="E64" s="21">
        <f t="shared" si="9"/>
        <v>-466.66661999999997</v>
      </c>
      <c r="F64" s="6">
        <f t="shared" si="10"/>
        <v>-14.815448281116801</v>
      </c>
      <c r="G64" s="30"/>
    </row>
    <row r="65" spans="1:7" ht="19.5" customHeight="1" x14ac:dyDescent="0.25">
      <c r="A65" s="14">
        <v>7</v>
      </c>
      <c r="B65" s="28" t="s">
        <v>216</v>
      </c>
      <c r="C65" s="21">
        <v>3023.4</v>
      </c>
      <c r="D65" s="21">
        <v>2273.3625099999999</v>
      </c>
      <c r="E65" s="21">
        <f t="shared" si="9"/>
        <v>-750.03749000000016</v>
      </c>
      <c r="F65" s="6">
        <f t="shared" si="10"/>
        <v>-24.807749222729385</v>
      </c>
      <c r="G65" s="30"/>
    </row>
    <row r="66" spans="1:7" ht="18" customHeight="1" x14ac:dyDescent="0.25">
      <c r="A66" s="14">
        <v>8</v>
      </c>
      <c r="B66" s="28" t="s">
        <v>114</v>
      </c>
      <c r="C66" s="21">
        <v>49086.203000000001</v>
      </c>
      <c r="D66" s="21">
        <v>47866.982759999999</v>
      </c>
      <c r="E66" s="21">
        <f t="shared" si="9"/>
        <v>-1219.2202400000024</v>
      </c>
      <c r="F66" s="6">
        <f t="shared" si="10"/>
        <v>-2.4838348975576849</v>
      </c>
      <c r="G66" s="30"/>
    </row>
    <row r="67" spans="1:7" ht="18" customHeight="1" x14ac:dyDescent="0.25">
      <c r="A67" s="14">
        <v>9</v>
      </c>
      <c r="B67" s="28" t="s">
        <v>217</v>
      </c>
      <c r="C67" s="21">
        <v>56997.86</v>
      </c>
      <c r="D67" s="21">
        <v>49101.76268</v>
      </c>
      <c r="E67" s="21">
        <f t="shared" si="9"/>
        <v>-7896.0973200000008</v>
      </c>
      <c r="F67" s="6">
        <f t="shared" si="10"/>
        <v>-13.853322422982188</v>
      </c>
      <c r="G67" s="30"/>
    </row>
    <row r="68" spans="1:7" ht="51" customHeight="1" x14ac:dyDescent="0.25">
      <c r="A68" s="14">
        <v>10</v>
      </c>
      <c r="B68" s="28" t="s">
        <v>199</v>
      </c>
      <c r="C68" s="21">
        <v>52</v>
      </c>
      <c r="D68" s="21">
        <v>34</v>
      </c>
      <c r="E68" s="21">
        <f t="shared" si="9"/>
        <v>-18</v>
      </c>
      <c r="F68" s="6">
        <f t="shared" si="10"/>
        <v>-34.615384615384613</v>
      </c>
      <c r="G68" s="30"/>
    </row>
    <row r="69" spans="1:7" ht="32.25" customHeight="1" x14ac:dyDescent="0.25">
      <c r="A69" s="14">
        <v>11</v>
      </c>
      <c r="B69" s="28" t="s">
        <v>218</v>
      </c>
      <c r="C69" s="21">
        <v>47592.553</v>
      </c>
      <c r="D69" s="21">
        <v>40183.907399999996</v>
      </c>
      <c r="E69" s="21">
        <f t="shared" si="9"/>
        <v>-7408.6456000000035</v>
      </c>
      <c r="F69" s="6">
        <f t="shared" si="10"/>
        <v>-15.566816934573779</v>
      </c>
      <c r="G69" s="30"/>
    </row>
    <row r="70" spans="1:7" ht="21" customHeight="1" x14ac:dyDescent="0.25">
      <c r="A70" s="14">
        <v>12</v>
      </c>
      <c r="B70" s="28" t="s">
        <v>115</v>
      </c>
      <c r="C70" s="21">
        <v>61097.840850000001</v>
      </c>
      <c r="D70" s="21">
        <v>52945.856050000002</v>
      </c>
      <c r="E70" s="21">
        <f t="shared" si="9"/>
        <v>-8151.9847999999984</v>
      </c>
      <c r="F70" s="6">
        <f t="shared" si="10"/>
        <v>-13.34250881305897</v>
      </c>
      <c r="G70" s="30"/>
    </row>
    <row r="71" spans="1:7" ht="48" customHeight="1" x14ac:dyDescent="0.25">
      <c r="A71" s="14">
        <v>13</v>
      </c>
      <c r="B71" s="28" t="s">
        <v>279</v>
      </c>
      <c r="C71" s="21">
        <v>55</v>
      </c>
      <c r="D71" s="21">
        <v>54.9</v>
      </c>
      <c r="E71" s="21">
        <f t="shared" si="9"/>
        <v>-0.10000000000000142</v>
      </c>
      <c r="F71" s="6">
        <f t="shared" si="10"/>
        <v>-0.18181818181818699</v>
      </c>
      <c r="G71" s="30"/>
    </row>
    <row r="72" spans="1:7" ht="18.75" customHeight="1" x14ac:dyDescent="0.25">
      <c r="A72" s="13"/>
      <c r="B72" s="56" t="s">
        <v>17</v>
      </c>
      <c r="C72" s="22">
        <f>SUM(C59:C71)</f>
        <v>4348639.6736600008</v>
      </c>
      <c r="D72" s="22">
        <f>SUM(D59:D71)</f>
        <v>3559129.5581700006</v>
      </c>
      <c r="E72" s="22">
        <f t="shared" ref="E72" si="11">D72-C72</f>
        <v>-789510.11549000023</v>
      </c>
      <c r="F72" s="7">
        <f t="shared" ref="F72" si="12">D72/C72*100-100</f>
        <v>-18.155335340201106</v>
      </c>
      <c r="G72" s="30"/>
    </row>
    <row r="73" spans="1:7" ht="24.75" customHeight="1" x14ac:dyDescent="0.25">
      <c r="A73" s="13">
        <v>7</v>
      </c>
      <c r="B73" s="105" t="s">
        <v>82</v>
      </c>
      <c r="C73" s="108"/>
      <c r="D73" s="108"/>
      <c r="E73" s="108"/>
      <c r="F73" s="109"/>
      <c r="G73" s="30"/>
    </row>
    <row r="74" spans="1:7" ht="47.25" x14ac:dyDescent="0.25">
      <c r="A74" s="14">
        <v>1</v>
      </c>
      <c r="B74" s="16" t="s">
        <v>221</v>
      </c>
      <c r="C74" s="21">
        <v>5625.7160000000003</v>
      </c>
      <c r="D74" s="21">
        <v>4546.2770399999999</v>
      </c>
      <c r="E74" s="21">
        <f t="shared" ref="E74:E82" si="13">D74-C74</f>
        <v>-1079.4389600000004</v>
      </c>
      <c r="F74" s="6">
        <f t="shared" ref="F74:F82" si="14">D74/C74*100-100</f>
        <v>-19.187583589360017</v>
      </c>
      <c r="G74" s="30"/>
    </row>
    <row r="75" spans="1:7" ht="15.75" x14ac:dyDescent="0.25">
      <c r="A75" s="14">
        <v>2</v>
      </c>
      <c r="B75" s="16" t="s">
        <v>280</v>
      </c>
      <c r="C75" s="21">
        <v>3313.8470000000002</v>
      </c>
      <c r="D75" s="21">
        <v>3265.4462400000002</v>
      </c>
      <c r="E75" s="21">
        <f t="shared" si="13"/>
        <v>-48.400759999999991</v>
      </c>
      <c r="F75" s="6">
        <f t="shared" si="14"/>
        <v>-1.4605610941000009</v>
      </c>
      <c r="G75" s="30"/>
    </row>
    <row r="76" spans="1:7" ht="15.75" x14ac:dyDescent="0.25">
      <c r="A76" s="14">
        <v>3</v>
      </c>
      <c r="B76" s="16" t="s">
        <v>222</v>
      </c>
      <c r="C76" s="21">
        <v>511971.88199999998</v>
      </c>
      <c r="D76" s="21">
        <v>470423.93226999999</v>
      </c>
      <c r="E76" s="21">
        <f t="shared" si="13"/>
        <v>-41547.949729999993</v>
      </c>
      <c r="F76" s="6">
        <f t="shared" si="14"/>
        <v>-8.1152796063124413</v>
      </c>
      <c r="G76" s="30"/>
    </row>
    <row r="77" spans="1:7" ht="15.75" x14ac:dyDescent="0.25">
      <c r="A77" s="14"/>
      <c r="B77" s="16" t="s">
        <v>317</v>
      </c>
      <c r="C77" s="21">
        <v>1180.9469999999999</v>
      </c>
      <c r="D77" s="21">
        <v>1180.9469999999999</v>
      </c>
      <c r="E77" s="21">
        <f t="shared" si="13"/>
        <v>0</v>
      </c>
      <c r="F77" s="6">
        <f t="shared" si="14"/>
        <v>0</v>
      </c>
      <c r="G77" s="30"/>
    </row>
    <row r="78" spans="1:7" ht="31.5" x14ac:dyDescent="0.25">
      <c r="A78" s="14">
        <v>4</v>
      </c>
      <c r="B78" s="16" t="s">
        <v>281</v>
      </c>
      <c r="C78" s="21">
        <v>310</v>
      </c>
      <c r="D78" s="21">
        <v>310</v>
      </c>
      <c r="E78" s="21">
        <f t="shared" si="13"/>
        <v>0</v>
      </c>
      <c r="F78" s="6">
        <f t="shared" si="14"/>
        <v>0</v>
      </c>
      <c r="G78" s="30"/>
    </row>
    <row r="79" spans="1:7" ht="21" customHeight="1" x14ac:dyDescent="0.25">
      <c r="A79" s="14">
        <v>5</v>
      </c>
      <c r="B79" s="16" t="s">
        <v>223</v>
      </c>
      <c r="C79" s="21">
        <v>492017.859</v>
      </c>
      <c r="D79" s="21">
        <v>465460.91136000003</v>
      </c>
      <c r="E79" s="21">
        <f t="shared" si="13"/>
        <v>-26556.947639999969</v>
      </c>
      <c r="F79" s="6">
        <f t="shared" si="14"/>
        <v>-5.397557660605159</v>
      </c>
      <c r="G79" s="30"/>
    </row>
    <row r="80" spans="1:7" ht="21" customHeight="1" x14ac:dyDescent="0.25">
      <c r="A80" s="14">
        <v>6</v>
      </c>
      <c r="B80" s="16" t="s">
        <v>224</v>
      </c>
      <c r="C80" s="21">
        <v>18089.855</v>
      </c>
      <c r="D80" s="21">
        <v>15137.056130000001</v>
      </c>
      <c r="E80" s="21">
        <f t="shared" si="13"/>
        <v>-2952.7988699999987</v>
      </c>
      <c r="F80" s="6">
        <f t="shared" si="14"/>
        <v>-16.322954882722925</v>
      </c>
      <c r="G80" s="30"/>
    </row>
    <row r="81" spans="1:7" ht="33.75" customHeight="1" x14ac:dyDescent="0.25">
      <c r="A81" s="14"/>
      <c r="B81" s="28" t="s">
        <v>318</v>
      </c>
      <c r="C81" s="21">
        <v>631.99</v>
      </c>
      <c r="D81" s="21">
        <v>0</v>
      </c>
      <c r="E81" s="21">
        <f t="shared" si="13"/>
        <v>-631.99</v>
      </c>
      <c r="F81" s="6">
        <f t="shared" si="14"/>
        <v>-100</v>
      </c>
      <c r="G81" s="30"/>
    </row>
    <row r="82" spans="1:7" ht="15.75" x14ac:dyDescent="0.25">
      <c r="A82" s="13"/>
      <c r="B82" s="56" t="s">
        <v>17</v>
      </c>
      <c r="C82" s="22">
        <f>SUM(C74:C81)</f>
        <v>1033142.0959999999</v>
      </c>
      <c r="D82" s="22">
        <f>SUM(D74:D81)</f>
        <v>960324.57004000002</v>
      </c>
      <c r="E82" s="22">
        <f t="shared" si="13"/>
        <v>-72817.525959999883</v>
      </c>
      <c r="F82" s="7">
        <f t="shared" si="14"/>
        <v>-7.048161742893484</v>
      </c>
      <c r="G82" s="30"/>
    </row>
    <row r="83" spans="1:7" ht="24.75" customHeight="1" x14ac:dyDescent="0.25">
      <c r="A83" s="13">
        <v>8</v>
      </c>
      <c r="B83" s="105" t="s">
        <v>303</v>
      </c>
      <c r="C83" s="108"/>
      <c r="D83" s="108"/>
      <c r="E83" s="108"/>
      <c r="F83" s="109"/>
      <c r="G83" s="30"/>
    </row>
    <row r="84" spans="1:7" ht="47.25" customHeight="1" x14ac:dyDescent="0.25">
      <c r="A84" s="14">
        <v>1</v>
      </c>
      <c r="B84" s="28" t="s">
        <v>116</v>
      </c>
      <c r="C84" s="21">
        <v>372766.06537999999</v>
      </c>
      <c r="D84" s="21">
        <v>362884.26027000003</v>
      </c>
      <c r="E84" s="21">
        <f>D84-C84</f>
        <v>-9881.8051099999575</v>
      </c>
      <c r="F84" s="6">
        <f t="shared" ref="F84:F105" si="15">D84/C84*100-100</f>
        <v>-2.6509401009789855</v>
      </c>
      <c r="G84" s="30"/>
    </row>
    <row r="85" spans="1:7" ht="18.75" customHeight="1" x14ac:dyDescent="0.25">
      <c r="A85" s="14">
        <v>2</v>
      </c>
      <c r="B85" s="28" t="s">
        <v>117</v>
      </c>
      <c r="C85" s="21">
        <v>161591.959</v>
      </c>
      <c r="D85" s="21">
        <v>147186.51938000001</v>
      </c>
      <c r="E85" s="21">
        <f t="shared" ref="E85:E89" si="16">D85-C85</f>
        <v>-14405.43961999999</v>
      </c>
      <c r="F85" s="6">
        <f t="shared" si="15"/>
        <v>-8.9147007741888871</v>
      </c>
      <c r="G85" s="30"/>
    </row>
    <row r="86" spans="1:7" ht="19.5" customHeight="1" x14ac:dyDescent="0.25">
      <c r="A86" s="14">
        <v>3</v>
      </c>
      <c r="B86" s="28" t="s">
        <v>219</v>
      </c>
      <c r="C86" s="21">
        <v>4134.5</v>
      </c>
      <c r="D86" s="21">
        <v>3987.8</v>
      </c>
      <c r="E86" s="21">
        <f t="shared" si="16"/>
        <v>-146.69999999999982</v>
      </c>
      <c r="F86" s="6">
        <f t="shared" si="15"/>
        <v>-3.5481920425686155</v>
      </c>
      <c r="G86" s="30"/>
    </row>
    <row r="87" spans="1:7" ht="35.25" customHeight="1" x14ac:dyDescent="0.25">
      <c r="A87" s="14">
        <v>4</v>
      </c>
      <c r="B87" s="28" t="s">
        <v>282</v>
      </c>
      <c r="C87" s="21">
        <v>10133.992</v>
      </c>
      <c r="D87" s="21">
        <v>8291.9981000000007</v>
      </c>
      <c r="E87" s="21">
        <f t="shared" si="16"/>
        <v>-1841.9938999999995</v>
      </c>
      <c r="F87" s="6">
        <f t="shared" si="15"/>
        <v>-18.176389916234385</v>
      </c>
      <c r="G87" s="30"/>
    </row>
    <row r="88" spans="1:7" ht="20.25" customHeight="1" x14ac:dyDescent="0.25">
      <c r="A88" s="14">
        <v>5</v>
      </c>
      <c r="B88" s="28" t="s">
        <v>118</v>
      </c>
      <c r="C88" s="21">
        <v>22550.49454</v>
      </c>
      <c r="D88" s="21">
        <v>22365.395130000001</v>
      </c>
      <c r="E88" s="21">
        <f t="shared" si="16"/>
        <v>-185.0994099999989</v>
      </c>
      <c r="F88" s="6">
        <f t="shared" si="15"/>
        <v>-0.82082195435523886</v>
      </c>
      <c r="G88" s="30"/>
    </row>
    <row r="89" spans="1:7" ht="21.75" customHeight="1" x14ac:dyDescent="0.25">
      <c r="A89" s="14">
        <v>6</v>
      </c>
      <c r="B89" s="28" t="s">
        <v>220</v>
      </c>
      <c r="C89" s="21">
        <v>2666.7890000000002</v>
      </c>
      <c r="D89" s="21">
        <v>2666.7890000000002</v>
      </c>
      <c r="E89" s="21">
        <f t="shared" si="16"/>
        <v>0</v>
      </c>
      <c r="F89" s="6">
        <f t="shared" si="15"/>
        <v>0</v>
      </c>
      <c r="G89" s="30"/>
    </row>
    <row r="90" spans="1:7" ht="17.25" customHeight="1" x14ac:dyDescent="0.25">
      <c r="A90" s="13"/>
      <c r="B90" s="56" t="s">
        <v>17</v>
      </c>
      <c r="C90" s="22">
        <f>SUM(C84:C89)</f>
        <v>573843.7999199999</v>
      </c>
      <c r="D90" s="22">
        <f>SUM(D84:D89)</f>
        <v>547382.76188000001</v>
      </c>
      <c r="E90" s="22">
        <f t="shared" ref="E90:E104" si="17">D90-C90</f>
        <v>-26461.038039999898</v>
      </c>
      <c r="F90" s="7">
        <f t="shared" si="15"/>
        <v>-4.6111917639763362</v>
      </c>
      <c r="G90" s="30"/>
    </row>
    <row r="91" spans="1:7" ht="20.25" customHeight="1" x14ac:dyDescent="0.25">
      <c r="A91" s="13">
        <v>9</v>
      </c>
      <c r="B91" s="105" t="s">
        <v>52</v>
      </c>
      <c r="C91" s="108"/>
      <c r="D91" s="108"/>
      <c r="E91" s="108"/>
      <c r="F91" s="109"/>
      <c r="G91" s="30"/>
    </row>
    <row r="92" spans="1:7" ht="19.5" customHeight="1" x14ac:dyDescent="0.25">
      <c r="A92" s="14">
        <v>1</v>
      </c>
      <c r="B92" s="28" t="s">
        <v>237</v>
      </c>
      <c r="C92" s="21">
        <v>269306.34399999998</v>
      </c>
      <c r="D92" s="21">
        <v>258108.91232</v>
      </c>
      <c r="E92" s="21">
        <f t="shared" si="17"/>
        <v>-11197.43167999998</v>
      </c>
      <c r="F92" s="6">
        <f t="shared" si="15"/>
        <v>-4.157878909826195</v>
      </c>
      <c r="G92" s="30"/>
    </row>
    <row r="93" spans="1:7" ht="33.75" customHeight="1" x14ac:dyDescent="0.25">
      <c r="A93" s="14">
        <v>2</v>
      </c>
      <c r="B93" s="28" t="s">
        <v>238</v>
      </c>
      <c r="C93" s="21">
        <v>1368.789</v>
      </c>
      <c r="D93" s="21">
        <v>1141.70129</v>
      </c>
      <c r="E93" s="21">
        <f t="shared" si="17"/>
        <v>-227.08771000000002</v>
      </c>
      <c r="F93" s="6">
        <f t="shared" si="15"/>
        <v>-16.590410209316403</v>
      </c>
      <c r="G93" s="30"/>
    </row>
    <row r="94" spans="1:7" ht="33.75" customHeight="1" x14ac:dyDescent="0.25">
      <c r="A94" s="14">
        <v>3</v>
      </c>
      <c r="B94" s="28" t="s">
        <v>239</v>
      </c>
      <c r="C94" s="21">
        <v>350</v>
      </c>
      <c r="D94" s="21">
        <v>169.90790999999999</v>
      </c>
      <c r="E94" s="21">
        <f t="shared" si="17"/>
        <v>-180.09209000000001</v>
      </c>
      <c r="F94" s="6">
        <f t="shared" si="15"/>
        <v>-51.454882857142856</v>
      </c>
      <c r="G94" s="30"/>
    </row>
    <row r="95" spans="1:7" ht="31.5" x14ac:dyDescent="0.25">
      <c r="A95" s="14">
        <v>4</v>
      </c>
      <c r="B95" s="28" t="s">
        <v>240</v>
      </c>
      <c r="C95" s="21">
        <v>31365.526999999998</v>
      </c>
      <c r="D95" s="21">
        <v>27635.869839999999</v>
      </c>
      <c r="E95" s="21">
        <f t="shared" si="17"/>
        <v>-3729.6571599999988</v>
      </c>
      <c r="F95" s="6">
        <f t="shared" si="15"/>
        <v>-11.890943710271472</v>
      </c>
      <c r="G95" s="30"/>
    </row>
    <row r="96" spans="1:7" ht="47.25" x14ac:dyDescent="0.25">
      <c r="A96" s="14">
        <v>5</v>
      </c>
      <c r="B96" s="28" t="s">
        <v>319</v>
      </c>
      <c r="C96" s="21">
        <v>4.2119999999999997</v>
      </c>
      <c r="D96" s="21">
        <v>0</v>
      </c>
      <c r="E96" s="21">
        <f t="shared" si="17"/>
        <v>-4.2119999999999997</v>
      </c>
      <c r="F96" s="6">
        <f t="shared" si="15"/>
        <v>-100</v>
      </c>
      <c r="G96" s="30"/>
    </row>
    <row r="97" spans="1:7" ht="31.5" customHeight="1" x14ac:dyDescent="0.25">
      <c r="A97" s="14">
        <v>6</v>
      </c>
      <c r="B97" s="28" t="s">
        <v>241</v>
      </c>
      <c r="C97" s="21">
        <v>31325.325000000001</v>
      </c>
      <c r="D97" s="21">
        <v>15565.18504</v>
      </c>
      <c r="E97" s="21">
        <f t="shared" si="17"/>
        <v>-15760.13996</v>
      </c>
      <c r="F97" s="6">
        <f t="shared" si="15"/>
        <v>-50.311177809009166</v>
      </c>
      <c r="G97" s="30"/>
    </row>
    <row r="98" spans="1:7" ht="31.5" customHeight="1" x14ac:dyDescent="0.25">
      <c r="A98" s="14">
        <v>7</v>
      </c>
      <c r="B98" s="28" t="s">
        <v>320</v>
      </c>
      <c r="C98" s="21">
        <v>600</v>
      </c>
      <c r="D98" s="21">
        <v>414.86772999999999</v>
      </c>
      <c r="E98" s="21">
        <f t="shared" si="17"/>
        <v>-185.13227000000001</v>
      </c>
      <c r="F98" s="6">
        <f t="shared" si="15"/>
        <v>-30.855378333333334</v>
      </c>
      <c r="G98" s="30"/>
    </row>
    <row r="99" spans="1:7" ht="31.5" customHeight="1" x14ac:dyDescent="0.25">
      <c r="A99" s="14">
        <v>8</v>
      </c>
      <c r="B99" s="28" t="s">
        <v>283</v>
      </c>
      <c r="C99" s="21">
        <v>526.20000000000005</v>
      </c>
      <c r="D99" s="21">
        <v>526.11111000000005</v>
      </c>
      <c r="E99" s="21">
        <f t="shared" si="17"/>
        <v>-8.8889999999992142E-2</v>
      </c>
      <c r="F99" s="6">
        <f t="shared" si="15"/>
        <v>-1.6892816419613155E-2</v>
      </c>
      <c r="G99" s="30"/>
    </row>
    <row r="100" spans="1:7" ht="31.5" customHeight="1" x14ac:dyDescent="0.25">
      <c r="A100" s="14">
        <v>9</v>
      </c>
      <c r="B100" s="28" t="s">
        <v>284</v>
      </c>
      <c r="C100" s="21">
        <v>5981.3</v>
      </c>
      <c r="D100" s="21">
        <v>5981.23333</v>
      </c>
      <c r="E100" s="21">
        <f t="shared" si="17"/>
        <v>-6.6670000000158325E-2</v>
      </c>
      <c r="F100" s="6">
        <f t="shared" si="15"/>
        <v>-1.1146406299644696E-3</v>
      </c>
      <c r="G100" s="30"/>
    </row>
    <row r="101" spans="1:7" ht="17.25" customHeight="1" x14ac:dyDescent="0.25">
      <c r="A101" s="13"/>
      <c r="B101" s="56" t="s">
        <v>17</v>
      </c>
      <c r="C101" s="22">
        <f>SUM(C92:C100)</f>
        <v>340827.69699999999</v>
      </c>
      <c r="D101" s="22">
        <f>SUM(D92:D100)</f>
        <v>309543.78857000003</v>
      </c>
      <c r="E101" s="22">
        <f t="shared" si="17"/>
        <v>-31283.908429999952</v>
      </c>
      <c r="F101" s="7">
        <f>D101/C101*100-100</f>
        <v>-9.1788046292493419</v>
      </c>
      <c r="G101" s="30"/>
    </row>
    <row r="102" spans="1:7" ht="23.25" customHeight="1" x14ac:dyDescent="0.25">
      <c r="A102" s="13">
        <v>10</v>
      </c>
      <c r="B102" s="105" t="s">
        <v>119</v>
      </c>
      <c r="C102" s="105"/>
      <c r="D102" s="105"/>
      <c r="E102" s="105"/>
      <c r="F102" s="110"/>
      <c r="G102" s="30"/>
    </row>
    <row r="103" spans="1:7" ht="48.75" customHeight="1" x14ac:dyDescent="0.25">
      <c r="A103" s="14">
        <v>1</v>
      </c>
      <c r="B103" s="28" t="s">
        <v>285</v>
      </c>
      <c r="C103" s="21">
        <v>1169.8579999999999</v>
      </c>
      <c r="D103" s="21">
        <v>982.21900000000005</v>
      </c>
      <c r="E103" s="21">
        <f t="shared" si="17"/>
        <v>-187.6389999999999</v>
      </c>
      <c r="F103" s="6">
        <f t="shared" si="15"/>
        <v>-16.039468038001175</v>
      </c>
      <c r="G103" s="30"/>
    </row>
    <row r="104" spans="1:7" ht="49.5" customHeight="1" x14ac:dyDescent="0.25">
      <c r="A104" s="14">
        <v>2</v>
      </c>
      <c r="B104" s="28" t="s">
        <v>286</v>
      </c>
      <c r="C104" s="21">
        <v>750.19399999999996</v>
      </c>
      <c r="D104" s="21">
        <v>750.1893</v>
      </c>
      <c r="E104" s="21">
        <f t="shared" si="17"/>
        <v>-4.6999999999570719E-3</v>
      </c>
      <c r="F104" s="6">
        <f t="shared" si="15"/>
        <v>-6.2650461080693276E-4</v>
      </c>
      <c r="G104" s="30"/>
    </row>
    <row r="105" spans="1:7" ht="17.25" customHeight="1" x14ac:dyDescent="0.25">
      <c r="A105" s="13"/>
      <c r="B105" s="56" t="s">
        <v>17</v>
      </c>
      <c r="C105" s="22">
        <f>SUM(C103:C104)</f>
        <v>1920.0519999999999</v>
      </c>
      <c r="D105" s="22">
        <f>SUM(D103:D104)</f>
        <v>1732.4083000000001</v>
      </c>
      <c r="E105" s="22">
        <f>D105-C105</f>
        <v>-187.64369999999985</v>
      </c>
      <c r="F105" s="7">
        <f t="shared" si="15"/>
        <v>-9.772844693789537</v>
      </c>
      <c r="G105" s="30"/>
    </row>
    <row r="106" spans="1:7" ht="26.25" customHeight="1" x14ac:dyDescent="0.25">
      <c r="A106" s="13">
        <v>12</v>
      </c>
      <c r="B106" s="105" t="s">
        <v>96</v>
      </c>
      <c r="C106" s="108"/>
      <c r="D106" s="108"/>
      <c r="E106" s="108"/>
      <c r="F106" s="109"/>
      <c r="G106" s="30"/>
    </row>
    <row r="107" spans="1:7" ht="32.25" customHeight="1" x14ac:dyDescent="0.25">
      <c r="A107" s="14">
        <v>1</v>
      </c>
      <c r="B107" s="28" t="s">
        <v>242</v>
      </c>
      <c r="C107" s="21">
        <v>234761.09599999999</v>
      </c>
      <c r="D107" s="21">
        <v>234659.55369999999</v>
      </c>
      <c r="E107" s="21">
        <f>D107-C107</f>
        <v>-101.54230000000098</v>
      </c>
      <c r="F107" s="6">
        <f>D107/C107*100-100</f>
        <v>-4.3253461382718683E-2</v>
      </c>
      <c r="G107" s="30"/>
    </row>
    <row r="108" spans="1:7" ht="32.25" customHeight="1" x14ac:dyDescent="0.25">
      <c r="A108" s="14">
        <v>2</v>
      </c>
      <c r="B108" s="28" t="s">
        <v>321</v>
      </c>
      <c r="C108" s="21">
        <v>158305.99</v>
      </c>
      <c r="D108" s="21">
        <v>90140.85</v>
      </c>
      <c r="E108" s="21">
        <f t="shared" ref="E108:E109" si="18">D108-C108</f>
        <v>-68165.139999999985</v>
      </c>
      <c r="F108" s="6">
        <f t="shared" ref="F108:F109" si="19">D108/C108*100-100</f>
        <v>-43.059103448959824</v>
      </c>
      <c r="G108" s="30"/>
    </row>
    <row r="109" spans="1:7" ht="33.75" customHeight="1" x14ac:dyDescent="0.25">
      <c r="A109" s="14">
        <v>3</v>
      </c>
      <c r="B109" s="28" t="s">
        <v>243</v>
      </c>
      <c r="C109" s="21">
        <v>275919.62300000002</v>
      </c>
      <c r="D109" s="21">
        <v>244525.00341</v>
      </c>
      <c r="E109" s="21">
        <f t="shared" si="18"/>
        <v>-31394.619590000017</v>
      </c>
      <c r="F109" s="6">
        <f t="shared" si="19"/>
        <v>-11.378175734170242</v>
      </c>
      <c r="G109" s="30"/>
    </row>
    <row r="110" spans="1:7" ht="31.5" x14ac:dyDescent="0.25">
      <c r="A110" s="14">
        <v>4</v>
      </c>
      <c r="B110" s="28" t="s">
        <v>244</v>
      </c>
      <c r="C110" s="21">
        <v>8972.0589999999993</v>
      </c>
      <c r="D110" s="21">
        <v>6999.1952499999998</v>
      </c>
      <c r="E110" s="21">
        <f>D110-C110</f>
        <v>-1972.8637499999995</v>
      </c>
      <c r="F110" s="6">
        <f>D110/C110*100-100</f>
        <v>-21.98897432573726</v>
      </c>
      <c r="G110" s="30"/>
    </row>
    <row r="111" spans="1:7" ht="17.25" customHeight="1" x14ac:dyDescent="0.25">
      <c r="A111" s="13"/>
      <c r="B111" s="56" t="s">
        <v>17</v>
      </c>
      <c r="C111" s="22">
        <f>SUM(C107:C110)</f>
        <v>677958.76800000004</v>
      </c>
      <c r="D111" s="22">
        <f>SUM(D107:D110)</f>
        <v>576324.60236000002</v>
      </c>
      <c r="E111" s="22">
        <f>D111-C111</f>
        <v>-101634.16564000002</v>
      </c>
      <c r="F111" s="7">
        <f>D111/C111*100-100</f>
        <v>-14.991201594725894</v>
      </c>
      <c r="G111" s="30"/>
    </row>
    <row r="112" spans="1:7" ht="27" customHeight="1" x14ac:dyDescent="0.25">
      <c r="A112" s="13">
        <v>13</v>
      </c>
      <c r="B112" s="105" t="s">
        <v>97</v>
      </c>
      <c r="C112" s="106"/>
      <c r="D112" s="106"/>
      <c r="E112" s="106"/>
      <c r="F112" s="107"/>
      <c r="G112" s="30"/>
    </row>
    <row r="113" spans="1:7" ht="23.25" customHeight="1" x14ac:dyDescent="0.25">
      <c r="A113" s="14">
        <v>1</v>
      </c>
      <c r="B113" s="16" t="s">
        <v>245</v>
      </c>
      <c r="C113" s="21">
        <v>55266.843000000001</v>
      </c>
      <c r="D113" s="21">
        <v>55190.526109999999</v>
      </c>
      <c r="E113" s="21">
        <f>D113-C113</f>
        <v>-76.316890000001877</v>
      </c>
      <c r="F113" s="6">
        <f>D113/C113*100-100</f>
        <v>-0.13808802142000332</v>
      </c>
      <c r="G113" s="30"/>
    </row>
    <row r="114" spans="1:7" ht="17.25" customHeight="1" x14ac:dyDescent="0.25">
      <c r="A114" s="13"/>
      <c r="B114" s="56" t="s">
        <v>17</v>
      </c>
      <c r="C114" s="22">
        <f>SUM(C113:C113)</f>
        <v>55266.843000000001</v>
      </c>
      <c r="D114" s="22">
        <f>SUM(D113:D113)</f>
        <v>55190.526109999999</v>
      </c>
      <c r="E114" s="22">
        <f>D114-C114</f>
        <v>-76.316890000001877</v>
      </c>
      <c r="F114" s="7">
        <f>D114/C114*100-100</f>
        <v>-0.13808802142000332</v>
      </c>
      <c r="G114" s="30"/>
    </row>
    <row r="115" spans="1:7" ht="21.75" customHeight="1" x14ac:dyDescent="0.25">
      <c r="A115" s="13">
        <v>14</v>
      </c>
      <c r="B115" s="105" t="s">
        <v>120</v>
      </c>
      <c r="C115" s="106"/>
      <c r="D115" s="106"/>
      <c r="E115" s="106"/>
      <c r="F115" s="107"/>
      <c r="G115" s="30"/>
    </row>
    <row r="116" spans="1:7" ht="22.5" customHeight="1" x14ac:dyDescent="0.25">
      <c r="A116" s="14">
        <v>1</v>
      </c>
      <c r="B116" s="28" t="s">
        <v>287</v>
      </c>
      <c r="C116" s="21">
        <v>4047.6060000000002</v>
      </c>
      <c r="D116" s="21">
        <v>3609.0817499999998</v>
      </c>
      <c r="E116" s="21">
        <f>D116-C116</f>
        <v>-438.52425000000039</v>
      </c>
      <c r="F116" s="6">
        <f>D116/C116*100-100</f>
        <v>-10.834163453656316</v>
      </c>
      <c r="G116" s="30"/>
    </row>
    <row r="117" spans="1:7" ht="36.75" customHeight="1" x14ac:dyDescent="0.25">
      <c r="A117" s="14">
        <v>2</v>
      </c>
      <c r="B117" s="28" t="s">
        <v>288</v>
      </c>
      <c r="C117" s="21">
        <v>60141.818579999999</v>
      </c>
      <c r="D117" s="21">
        <v>53632.6607</v>
      </c>
      <c r="E117" s="21">
        <f>D117-C117</f>
        <v>-6509.1578799999988</v>
      </c>
      <c r="F117" s="6">
        <f>D117/C117*100-100</f>
        <v>-10.823014723676152</v>
      </c>
      <c r="G117" s="30"/>
    </row>
    <row r="118" spans="1:7" ht="64.5" customHeight="1" x14ac:dyDescent="0.25">
      <c r="A118" s="20">
        <v>3</v>
      </c>
      <c r="B118" s="28" t="s">
        <v>289</v>
      </c>
      <c r="C118" s="21">
        <v>1646.712</v>
      </c>
      <c r="D118" s="21">
        <v>1646.712</v>
      </c>
      <c r="E118" s="21">
        <f>D118-C118</f>
        <v>0</v>
      </c>
      <c r="F118" s="6">
        <v>0</v>
      </c>
      <c r="G118" s="30"/>
    </row>
    <row r="119" spans="1:7" s="12" customFormat="1" ht="22.5" customHeight="1" x14ac:dyDescent="0.25">
      <c r="A119" s="19"/>
      <c r="B119" s="56" t="s">
        <v>17</v>
      </c>
      <c r="C119" s="22">
        <f>SUM(C116:C118)</f>
        <v>65836.136580000006</v>
      </c>
      <c r="D119" s="22">
        <f>SUM(D116:D118)</f>
        <v>58888.454449999997</v>
      </c>
      <c r="E119" s="22">
        <f>D119-C119</f>
        <v>-6947.6821300000083</v>
      </c>
      <c r="F119" s="7">
        <f>D119/C119*100-100</f>
        <v>-10.552991853581233</v>
      </c>
      <c r="G119" s="30"/>
    </row>
    <row r="120" spans="1:7" s="12" customFormat="1" ht="24" customHeight="1" x14ac:dyDescent="0.25">
      <c r="A120" s="19">
        <v>15</v>
      </c>
      <c r="B120" s="102" t="s">
        <v>246</v>
      </c>
      <c r="C120" s="103"/>
      <c r="D120" s="103"/>
      <c r="E120" s="103"/>
      <c r="F120" s="104"/>
      <c r="G120" s="30"/>
    </row>
    <row r="121" spans="1:7" ht="33" customHeight="1" x14ac:dyDescent="0.25">
      <c r="A121" s="20">
        <v>1</v>
      </c>
      <c r="B121" s="29" t="s">
        <v>247</v>
      </c>
      <c r="C121" s="25">
        <v>7231.8</v>
      </c>
      <c r="D121" s="25">
        <v>6843.0176199999996</v>
      </c>
      <c r="E121" s="21">
        <f>D121-C121</f>
        <v>-388.78238000000056</v>
      </c>
      <c r="F121" s="6">
        <f>D121/C121*100-100</f>
        <v>-5.376011228186627</v>
      </c>
      <c r="G121" s="30"/>
    </row>
    <row r="122" spans="1:7" ht="33.75" customHeight="1" x14ac:dyDescent="0.25">
      <c r="A122" s="20">
        <v>2</v>
      </c>
      <c r="B122" s="29" t="s">
        <v>249</v>
      </c>
      <c r="C122" s="25">
        <v>43075.57</v>
      </c>
      <c r="D122" s="25">
        <v>36136.204859999998</v>
      </c>
      <c r="E122" s="21">
        <f>D122-C122</f>
        <v>-6939.3651400000017</v>
      </c>
      <c r="F122" s="6">
        <v>0</v>
      </c>
      <c r="G122" s="30"/>
    </row>
    <row r="123" spans="1:7" ht="32.25" customHeight="1" x14ac:dyDescent="0.25">
      <c r="A123" s="20">
        <v>3</v>
      </c>
      <c r="B123" s="29" t="s">
        <v>290</v>
      </c>
      <c r="C123" s="25">
        <v>232.667</v>
      </c>
      <c r="D123" s="25">
        <v>138.4</v>
      </c>
      <c r="E123" s="21">
        <f>D123-C123</f>
        <v>-94.266999999999996</v>
      </c>
      <c r="F123" s="6">
        <f>D123/C123*100-100</f>
        <v>-40.515844533174018</v>
      </c>
      <c r="G123" s="30"/>
    </row>
    <row r="124" spans="1:7" ht="19.5" customHeight="1" x14ac:dyDescent="0.25">
      <c r="A124" s="20">
        <v>4</v>
      </c>
      <c r="B124" s="29" t="s">
        <v>266</v>
      </c>
      <c r="C124" s="25">
        <v>12425.48</v>
      </c>
      <c r="D124" s="25">
        <v>10937.561159999999</v>
      </c>
      <c r="E124" s="25">
        <f>D124-C124</f>
        <v>-1487.9188400000003</v>
      </c>
      <c r="F124" s="6">
        <f>D124/C124*100-100</f>
        <v>-11.974739325965672</v>
      </c>
      <c r="G124" s="30"/>
    </row>
    <row r="125" spans="1:7" ht="32.25" customHeight="1" x14ac:dyDescent="0.25">
      <c r="A125" s="20">
        <v>5</v>
      </c>
      <c r="B125" s="29" t="s">
        <v>248</v>
      </c>
      <c r="C125" s="25">
        <v>555.79999999999995</v>
      </c>
      <c r="D125" s="25">
        <v>554.71951999999999</v>
      </c>
      <c r="E125" s="25">
        <f>D125-C125</f>
        <v>-1.0804799999999659</v>
      </c>
      <c r="F125" s="6">
        <f>D125/C125*100-100</f>
        <v>-0.19440086362000386</v>
      </c>
      <c r="G125" s="30"/>
    </row>
    <row r="126" spans="1:7" s="12" customFormat="1" ht="21" customHeight="1" x14ac:dyDescent="0.25">
      <c r="A126" s="19"/>
      <c r="B126" s="57" t="s">
        <v>17</v>
      </c>
      <c r="C126" s="26">
        <f>SUM(C121:C125)</f>
        <v>63521.31700000001</v>
      </c>
      <c r="D126" s="26">
        <f>SUM(D121:D125)</f>
        <v>54609.903159999994</v>
      </c>
      <c r="E126" s="26">
        <f>SUM(E121:E125)</f>
        <v>-8911.4138400000029</v>
      </c>
      <c r="F126" s="7">
        <f>D126/C126*100-100</f>
        <v>-14.029013031955898</v>
      </c>
      <c r="G126" s="30"/>
    </row>
    <row r="127" spans="1:7" s="12" customFormat="1" ht="21" customHeight="1" x14ac:dyDescent="0.25">
      <c r="A127" s="19">
        <v>16</v>
      </c>
      <c r="B127" s="51" t="s">
        <v>143</v>
      </c>
      <c r="C127" s="26"/>
      <c r="D127" s="26"/>
      <c r="E127" s="26"/>
      <c r="F127" s="1"/>
      <c r="G127" s="30"/>
    </row>
    <row r="128" spans="1:7" ht="33.75" customHeight="1" x14ac:dyDescent="0.25">
      <c r="A128" s="20">
        <v>1</v>
      </c>
      <c r="B128" s="29" t="s">
        <v>291</v>
      </c>
      <c r="C128" s="25">
        <v>129.4</v>
      </c>
      <c r="D128" s="25">
        <v>65.125</v>
      </c>
      <c r="E128" s="25">
        <f>D128-C128</f>
        <v>-64.275000000000006</v>
      </c>
      <c r="F128" s="2">
        <f>D128/C128*100-100</f>
        <v>-49.671561051004645</v>
      </c>
      <c r="G128" s="30"/>
    </row>
    <row r="129" spans="1:7" ht="23.25" customHeight="1" x14ac:dyDescent="0.25">
      <c r="A129" s="20">
        <v>2</v>
      </c>
      <c r="B129" s="29" t="s">
        <v>292</v>
      </c>
      <c r="C129" s="25">
        <v>5432.3850000000002</v>
      </c>
      <c r="D129" s="25">
        <v>5428.3649999999998</v>
      </c>
      <c r="E129" s="25">
        <f>D129-C129</f>
        <v>-4.0200000000004366</v>
      </c>
      <c r="F129" s="2">
        <f>D129/C129*100-100</f>
        <v>-7.400064612504309E-2</v>
      </c>
      <c r="G129" s="30"/>
    </row>
    <row r="130" spans="1:7" s="12" customFormat="1" ht="21" customHeight="1" x14ac:dyDescent="0.25">
      <c r="A130" s="19"/>
      <c r="B130" s="58" t="s">
        <v>17</v>
      </c>
      <c r="C130" s="26">
        <f>SUM(C128:C129)</f>
        <v>5561.7849999999999</v>
      </c>
      <c r="D130" s="26">
        <f>SUM(D128:D129)</f>
        <v>5493.49</v>
      </c>
      <c r="E130" s="26">
        <f>D130-C130</f>
        <v>-68.295000000000073</v>
      </c>
      <c r="F130" s="1">
        <f>D130/C130*100-100</f>
        <v>-1.2279331185941231</v>
      </c>
    </row>
    <row r="131" spans="1:7" ht="24" customHeight="1" thickBot="1" x14ac:dyDescent="0.3">
      <c r="A131" s="15"/>
      <c r="B131" s="59" t="s">
        <v>30</v>
      </c>
      <c r="C131" s="27">
        <f>C130+C126+C119+C114+C111+C105+C101+C90+C82+C72+C57+C53+C44+C35+C21</f>
        <v>13517174.160720002</v>
      </c>
      <c r="D131" s="27">
        <f>D130+D126+D119+D114+D111+D105+D101+D90+D82+D72+D57+D53+D44+D35+D21</f>
        <v>11135868.99416</v>
      </c>
      <c r="E131" s="27">
        <f>D131-C131</f>
        <v>-2381305.1665600017</v>
      </c>
      <c r="F131" s="60">
        <f>D131/C131*100-100</f>
        <v>-17.61688603140081</v>
      </c>
    </row>
    <row r="132" spans="1:7" ht="15.75" x14ac:dyDescent="0.25">
      <c r="A132" s="8"/>
      <c r="B132" s="9"/>
      <c r="C132" s="10"/>
      <c r="D132" s="10"/>
      <c r="E132" s="10"/>
      <c r="F132" s="11"/>
    </row>
  </sheetData>
  <mergeCells count="22">
    <mergeCell ref="B120:F120"/>
    <mergeCell ref="B115:F115"/>
    <mergeCell ref="B112:F112"/>
    <mergeCell ref="B8:F8"/>
    <mergeCell ref="B22:F22"/>
    <mergeCell ref="B36:F36"/>
    <mergeCell ref="B45:F45"/>
    <mergeCell ref="B54:F54"/>
    <mergeCell ref="B58:F58"/>
    <mergeCell ref="B73:F73"/>
    <mergeCell ref="B83:F83"/>
    <mergeCell ref="B91:F91"/>
    <mergeCell ref="B102:F102"/>
    <mergeCell ref="B106:F106"/>
    <mergeCell ref="E5:F5"/>
    <mergeCell ref="E3:F3"/>
    <mergeCell ref="A1:F2"/>
    <mergeCell ref="A4:A6"/>
    <mergeCell ref="B4:B6"/>
    <mergeCell ref="C5:C6"/>
    <mergeCell ref="D5:D6"/>
    <mergeCell ref="C4:F4"/>
  </mergeCells>
  <pageMargins left="0.31496062992125984" right="0.11811023622047245" top="0.39370078740157483" bottom="0" header="0.31496062992125984" footer="0.31496062992125984"/>
  <pageSetup paperSize="9" scale="60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приложение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соц экон прогнозов</dc:creator>
  <cp:lastModifiedBy>Людмила Владимировна Омельчак</cp:lastModifiedBy>
  <cp:lastPrinted>2023-10-11T07:22:02Z</cp:lastPrinted>
  <dcterms:created xsi:type="dcterms:W3CDTF">2014-03-06T06:15:16Z</dcterms:created>
  <dcterms:modified xsi:type="dcterms:W3CDTF">2024-01-10T11:29:26Z</dcterms:modified>
</cp:coreProperties>
</file>