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33.9\общие папки\OCЭПП\ЛЮДМИЛА\ЭФФЕКТИВНОСТЬ МП\2023\2 квартал\"/>
    </mc:Choice>
  </mc:AlternateContent>
  <bookViews>
    <workbookView xWindow="0" yWindow="0" windowWidth="28800" windowHeight="11985"/>
  </bookViews>
  <sheets>
    <sheet name="приложение 1" sheetId="1" r:id="rId1"/>
    <sheet name="приложение 2" sheetId="2" r:id="rId2"/>
  </sheets>
  <calcPr calcId="162913"/>
</workbook>
</file>

<file path=xl/calcChain.xml><?xml version="1.0" encoding="utf-8"?>
<calcChain xmlns="http://schemas.openxmlformats.org/spreadsheetml/2006/main">
  <c r="F18" i="1" l="1"/>
  <c r="G18" i="1"/>
  <c r="F19" i="1"/>
  <c r="G19" i="1"/>
  <c r="H98" i="1" l="1"/>
  <c r="G151" i="1" l="1"/>
  <c r="G152" i="1"/>
  <c r="G153" i="1"/>
  <c r="F151" i="1"/>
  <c r="F152" i="1"/>
  <c r="F153" i="1"/>
  <c r="G160" i="1"/>
  <c r="F160" i="1"/>
  <c r="H39" i="1"/>
  <c r="G147" i="1"/>
  <c r="F147" i="1"/>
  <c r="F108" i="1"/>
  <c r="G108" i="1"/>
  <c r="G98" i="1"/>
  <c r="F98" i="1"/>
  <c r="G39" i="1" l="1"/>
  <c r="F39" i="1"/>
  <c r="G25" i="1"/>
  <c r="F25" i="1"/>
  <c r="F24" i="1"/>
  <c r="G12" i="1"/>
  <c r="F12" i="1"/>
  <c r="D115" i="2" l="1"/>
  <c r="C115" i="2"/>
  <c r="F114" i="2"/>
  <c r="E114" i="2"/>
  <c r="F110" i="2"/>
  <c r="D111" i="2"/>
  <c r="E110" i="2"/>
  <c r="E111" i="2" s="1"/>
  <c r="C111" i="2"/>
  <c r="D92" i="2" l="1"/>
  <c r="C92" i="2"/>
  <c r="F91" i="2"/>
  <c r="E91" i="2"/>
  <c r="F90" i="2"/>
  <c r="E90" i="2"/>
  <c r="D88" i="2"/>
  <c r="E87" i="2"/>
  <c r="F87" i="2"/>
  <c r="C88" i="2"/>
  <c r="E86" i="2"/>
  <c r="F86" i="2"/>
  <c r="E76" i="2"/>
  <c r="F76" i="2"/>
  <c r="E68" i="2"/>
  <c r="F68" i="2"/>
  <c r="F66" i="2"/>
  <c r="E66" i="2"/>
  <c r="D48" i="2" l="1"/>
  <c r="C48" i="2"/>
  <c r="E46" i="2"/>
  <c r="F46" i="2"/>
  <c r="D44" i="2"/>
  <c r="C44" i="2"/>
  <c r="F41" i="2"/>
  <c r="E41" i="2"/>
  <c r="F40" i="2"/>
  <c r="E40" i="2"/>
  <c r="F39" i="2"/>
  <c r="F42" i="2"/>
  <c r="E39" i="2"/>
  <c r="D37" i="2"/>
  <c r="C37" i="2"/>
  <c r="F34" i="2"/>
  <c r="F35" i="2"/>
  <c r="F36" i="2"/>
  <c r="E34" i="2"/>
  <c r="E35" i="2"/>
  <c r="E36" i="2"/>
  <c r="F32" i="2"/>
  <c r="E32" i="2"/>
  <c r="E24" i="2"/>
  <c r="F24" i="2"/>
  <c r="F22" i="2"/>
  <c r="E22" i="2"/>
  <c r="D19" i="2"/>
  <c r="E18" i="2"/>
  <c r="F18" i="2"/>
  <c r="C19" i="2"/>
  <c r="E16" i="2"/>
  <c r="F16" i="2"/>
  <c r="E15" i="2"/>
  <c r="F15" i="2"/>
  <c r="E12" i="2"/>
  <c r="F12" i="2"/>
  <c r="F144" i="1" l="1"/>
  <c r="G144" i="1"/>
  <c r="H144" i="1"/>
  <c r="F143" i="1"/>
  <c r="G143" i="1"/>
  <c r="H143" i="1"/>
  <c r="G107" i="1" l="1"/>
  <c r="F107" i="1"/>
  <c r="G180" i="1" l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79" i="1"/>
  <c r="G41" i="1" l="1"/>
  <c r="F41" i="1"/>
  <c r="G11" i="1" l="1"/>
  <c r="F11" i="1"/>
  <c r="F131" i="1" l="1"/>
  <c r="G131" i="1"/>
  <c r="G33" i="2" l="1"/>
  <c r="F14" i="1" l="1"/>
  <c r="G137" i="1" l="1"/>
  <c r="F137" i="1"/>
  <c r="H117" i="1" l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7" i="1"/>
  <c r="H138" i="1"/>
  <c r="H139" i="1"/>
  <c r="H140" i="1"/>
  <c r="H141" i="1"/>
  <c r="H142" i="1"/>
  <c r="H116" i="1"/>
  <c r="H94" i="1" l="1"/>
  <c r="H95" i="1"/>
  <c r="H96" i="1"/>
  <c r="H97" i="1"/>
  <c r="H99" i="1"/>
  <c r="H100" i="1"/>
  <c r="H101" i="1"/>
  <c r="H102" i="1"/>
  <c r="H103" i="1"/>
  <c r="H104" i="1"/>
  <c r="H105" i="1"/>
  <c r="H106" i="1"/>
  <c r="H93" i="1"/>
  <c r="F106" i="1"/>
  <c r="G106" i="1"/>
  <c r="F104" i="1"/>
  <c r="G104" i="1"/>
  <c r="H172" i="1" l="1"/>
  <c r="H173" i="1"/>
  <c r="H174" i="1"/>
  <c r="H175" i="1"/>
  <c r="H177" i="1"/>
  <c r="H171" i="1"/>
  <c r="H165" i="1"/>
  <c r="H166" i="1"/>
  <c r="H167" i="1"/>
  <c r="H168" i="1"/>
  <c r="H169" i="1"/>
  <c r="H164" i="1"/>
  <c r="H150" i="1"/>
  <c r="H154" i="1"/>
  <c r="H155" i="1"/>
  <c r="H156" i="1"/>
  <c r="H157" i="1"/>
  <c r="H158" i="1"/>
  <c r="H149" i="1"/>
  <c r="H61" i="1" l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60" i="1"/>
  <c r="H44" i="1"/>
  <c r="H45" i="1"/>
  <c r="H46" i="1"/>
  <c r="H47" i="1"/>
  <c r="H48" i="1"/>
  <c r="H43" i="1"/>
  <c r="F40" i="1" l="1"/>
  <c r="G40" i="1"/>
  <c r="H28" i="1"/>
  <c r="H29" i="1"/>
  <c r="H30" i="1"/>
  <c r="H31" i="1"/>
  <c r="H32" i="1"/>
  <c r="H33" i="1"/>
  <c r="H34" i="1"/>
  <c r="H35" i="1"/>
  <c r="H36" i="1"/>
  <c r="H37" i="1"/>
  <c r="H38" i="1"/>
  <c r="H40" i="1"/>
  <c r="H27" i="1"/>
  <c r="H111" i="1" l="1"/>
  <c r="H112" i="1"/>
  <c r="H113" i="1"/>
  <c r="H114" i="1"/>
  <c r="H110" i="1"/>
  <c r="H51" i="1" l="1"/>
  <c r="H52" i="1"/>
  <c r="H53" i="1"/>
  <c r="H54" i="1"/>
  <c r="H55" i="1"/>
  <c r="H50" i="1"/>
  <c r="H8" i="1"/>
  <c r="H9" i="1"/>
  <c r="H10" i="1"/>
  <c r="H13" i="1"/>
  <c r="H14" i="1"/>
  <c r="H15" i="1"/>
  <c r="H17" i="1"/>
  <c r="H19" i="1"/>
  <c r="H20" i="1"/>
  <c r="H21" i="1"/>
  <c r="H22" i="1"/>
  <c r="H23" i="1"/>
  <c r="H24" i="1"/>
  <c r="H25" i="1"/>
  <c r="H7" i="1"/>
  <c r="F114" i="1" l="1"/>
  <c r="G114" i="1"/>
  <c r="F91" i="1" l="1"/>
  <c r="G91" i="1"/>
  <c r="F90" i="1"/>
  <c r="G90" i="1"/>
  <c r="F89" i="1"/>
  <c r="G89" i="1"/>
  <c r="F88" i="1"/>
  <c r="G88" i="1"/>
  <c r="F87" i="1"/>
  <c r="G87" i="1"/>
  <c r="F86" i="1"/>
  <c r="G86" i="1"/>
  <c r="F85" i="1"/>
  <c r="G85" i="1"/>
  <c r="F84" i="1"/>
  <c r="G84" i="1"/>
  <c r="F83" i="1"/>
  <c r="G83" i="1"/>
  <c r="F82" i="1"/>
  <c r="G82" i="1"/>
  <c r="G27" i="1"/>
  <c r="E55" i="2" l="1"/>
  <c r="F55" i="2"/>
  <c r="F27" i="1" l="1"/>
  <c r="G161" i="1"/>
  <c r="F23" i="2" l="1"/>
  <c r="F25" i="2"/>
  <c r="F26" i="2"/>
  <c r="F27" i="2"/>
  <c r="F28" i="2"/>
  <c r="F29" i="2"/>
  <c r="F82" i="2"/>
  <c r="F83" i="2"/>
  <c r="F84" i="2"/>
  <c r="F85" i="2"/>
  <c r="E82" i="2"/>
  <c r="E83" i="2"/>
  <c r="E84" i="2"/>
  <c r="E85" i="2"/>
  <c r="F74" i="2"/>
  <c r="F75" i="2"/>
  <c r="F77" i="2"/>
  <c r="F78" i="2"/>
  <c r="E74" i="2"/>
  <c r="E75" i="2"/>
  <c r="E77" i="2"/>
  <c r="E78" i="2"/>
  <c r="E67" i="2"/>
  <c r="E69" i="2"/>
  <c r="E70" i="2"/>
  <c r="F67" i="2"/>
  <c r="F69" i="2"/>
  <c r="F70" i="2"/>
  <c r="F51" i="2"/>
  <c r="F52" i="2"/>
  <c r="F53" i="2"/>
  <c r="F54" i="2"/>
  <c r="F56" i="2"/>
  <c r="F57" i="2"/>
  <c r="F58" i="2"/>
  <c r="F59" i="2"/>
  <c r="F60" i="2"/>
  <c r="F61" i="2"/>
  <c r="F62" i="2"/>
  <c r="E51" i="2"/>
  <c r="E52" i="2"/>
  <c r="E53" i="2"/>
  <c r="E54" i="2"/>
  <c r="E56" i="2"/>
  <c r="E57" i="2"/>
  <c r="E58" i="2"/>
  <c r="E59" i="2"/>
  <c r="E60" i="2"/>
  <c r="E61" i="2"/>
  <c r="E62" i="2"/>
  <c r="F33" i="2"/>
  <c r="E23" i="2"/>
  <c r="E25" i="2"/>
  <c r="E26" i="2"/>
  <c r="E27" i="2"/>
  <c r="E28" i="2"/>
  <c r="E29" i="2"/>
  <c r="F10" i="2"/>
  <c r="F11" i="2"/>
  <c r="F13" i="2"/>
  <c r="F14" i="2"/>
  <c r="F17" i="2"/>
  <c r="E10" i="2"/>
  <c r="E11" i="2"/>
  <c r="E13" i="2"/>
  <c r="E14" i="2"/>
  <c r="E17" i="2"/>
  <c r="G175" i="1" l="1"/>
  <c r="F175" i="1"/>
  <c r="E113" i="2" l="1"/>
  <c r="F113" i="2"/>
  <c r="F92" i="2" l="1"/>
  <c r="F23" i="1"/>
  <c r="G23" i="1"/>
  <c r="F161" i="1" l="1"/>
  <c r="G103" i="1"/>
  <c r="F103" i="1"/>
  <c r="G30" i="1"/>
  <c r="G31" i="1"/>
  <c r="F30" i="1"/>
  <c r="G142" i="1" l="1"/>
  <c r="G140" i="1"/>
  <c r="G141" i="1"/>
  <c r="F140" i="1"/>
  <c r="F141" i="1"/>
  <c r="F142" i="1"/>
  <c r="F48" i="1"/>
  <c r="G48" i="1"/>
  <c r="F36" i="1"/>
  <c r="G36" i="1"/>
  <c r="G37" i="2" l="1"/>
  <c r="F105" i="1"/>
  <c r="G105" i="1"/>
  <c r="D105" i="2" l="1"/>
  <c r="E104" i="2"/>
  <c r="C105" i="2"/>
  <c r="G24" i="1" l="1"/>
  <c r="F22" i="1"/>
  <c r="G22" i="1"/>
  <c r="F21" i="1"/>
  <c r="G21" i="1"/>
  <c r="F20" i="1"/>
  <c r="G20" i="1"/>
  <c r="G37" i="1" l="1"/>
  <c r="G38" i="1"/>
  <c r="F37" i="1"/>
  <c r="F38" i="1"/>
  <c r="F28" i="1"/>
  <c r="F29" i="1"/>
  <c r="F31" i="1"/>
  <c r="F32" i="1"/>
  <c r="F33" i="1"/>
  <c r="F34" i="1"/>
  <c r="F35" i="1"/>
  <c r="G28" i="1"/>
  <c r="G29" i="1"/>
  <c r="G32" i="1"/>
  <c r="G33" i="1"/>
  <c r="G34" i="1"/>
  <c r="G35" i="1"/>
  <c r="F44" i="1"/>
  <c r="F45" i="1"/>
  <c r="F46" i="1"/>
  <c r="F47" i="1"/>
  <c r="G8" i="1"/>
  <c r="G9" i="1"/>
  <c r="G10" i="1"/>
  <c r="G13" i="1"/>
  <c r="G14" i="1"/>
  <c r="G15" i="1"/>
  <c r="G17" i="1"/>
  <c r="F8" i="1"/>
  <c r="F9" i="1"/>
  <c r="F10" i="1"/>
  <c r="F13" i="1"/>
  <c r="F15" i="1"/>
  <c r="F17" i="1"/>
  <c r="F128" i="1" l="1"/>
  <c r="G128" i="1"/>
  <c r="G75" i="1" l="1"/>
  <c r="F75" i="1"/>
  <c r="F81" i="1"/>
  <c r="G81" i="1"/>
  <c r="G80" i="1"/>
  <c r="F80" i="1"/>
  <c r="G47" i="1"/>
  <c r="G7" i="1" l="1"/>
  <c r="F7" i="1"/>
  <c r="D100" i="2" l="1"/>
  <c r="C100" i="2"/>
  <c r="F165" i="1" l="1"/>
  <c r="G165" i="1"/>
  <c r="F176" i="1" l="1"/>
  <c r="G139" i="1" l="1"/>
  <c r="F139" i="1"/>
  <c r="G172" i="1" l="1"/>
  <c r="G173" i="1"/>
  <c r="G174" i="1"/>
  <c r="G177" i="1"/>
  <c r="F172" i="1"/>
  <c r="F173" i="1"/>
  <c r="F174" i="1"/>
  <c r="F177" i="1"/>
  <c r="G171" i="1"/>
  <c r="F171" i="1"/>
  <c r="F88" i="2"/>
  <c r="D71" i="2"/>
  <c r="C71" i="2"/>
  <c r="E115" i="2" l="1"/>
  <c r="F115" i="2"/>
  <c r="G138" i="1"/>
  <c r="F138" i="1"/>
  <c r="G113" i="1"/>
  <c r="F113" i="1"/>
  <c r="F76" i="1"/>
  <c r="G76" i="1"/>
  <c r="F135" i="1" l="1"/>
  <c r="G135" i="1"/>
  <c r="G158" i="1" l="1"/>
  <c r="F158" i="1"/>
  <c r="G79" i="1"/>
  <c r="F79" i="1"/>
  <c r="G77" i="1"/>
  <c r="F77" i="1"/>
  <c r="G64" i="1"/>
  <c r="F64" i="1"/>
  <c r="F96" i="2" l="1"/>
  <c r="E108" i="2"/>
  <c r="D97" i="2"/>
  <c r="C97" i="2"/>
  <c r="D79" i="2"/>
  <c r="D63" i="2"/>
  <c r="C63" i="2"/>
  <c r="F105" i="2" l="1"/>
  <c r="E105" i="2"/>
  <c r="E43" i="2"/>
  <c r="E21" i="2" l="1"/>
  <c r="F21" i="2"/>
  <c r="C30" i="2"/>
  <c r="D30" i="2"/>
  <c r="E33" i="2"/>
  <c r="E42" i="2"/>
  <c r="E47" i="2"/>
  <c r="F47" i="2"/>
  <c r="E50" i="2"/>
  <c r="F50" i="2"/>
  <c r="E65" i="2"/>
  <c r="F65" i="2"/>
  <c r="E73" i="2"/>
  <c r="F73" i="2"/>
  <c r="C79" i="2"/>
  <c r="E81" i="2"/>
  <c r="F81" i="2"/>
  <c r="E88" i="2" l="1"/>
  <c r="F79" i="2"/>
  <c r="E71" i="2"/>
  <c r="E37" i="2"/>
  <c r="F63" i="2"/>
  <c r="F48" i="2"/>
  <c r="E44" i="2"/>
  <c r="F71" i="2"/>
  <c r="E63" i="2"/>
  <c r="E48" i="2"/>
  <c r="F44" i="2"/>
  <c r="E92" i="2"/>
  <c r="E79" i="2"/>
  <c r="F37" i="2"/>
  <c r="E30" i="2"/>
  <c r="F30" i="2"/>
  <c r="G166" i="1" l="1"/>
  <c r="G167" i="1"/>
  <c r="G168" i="1"/>
  <c r="G169" i="1"/>
  <c r="F166" i="1"/>
  <c r="F167" i="1"/>
  <c r="F168" i="1"/>
  <c r="F169" i="1"/>
  <c r="F97" i="1" l="1"/>
  <c r="G102" i="1"/>
  <c r="G101" i="1"/>
  <c r="G100" i="1"/>
  <c r="G99" i="1"/>
  <c r="G97" i="1"/>
  <c r="G96" i="1"/>
  <c r="G95" i="1"/>
  <c r="G94" i="1"/>
  <c r="G93" i="1"/>
  <c r="F101" i="1"/>
  <c r="G62" i="1"/>
  <c r="F62" i="1"/>
  <c r="G61" i="1"/>
  <c r="F61" i="1"/>
  <c r="G60" i="1"/>
  <c r="F60" i="1"/>
  <c r="G58" i="1"/>
  <c r="G57" i="1"/>
  <c r="F58" i="1"/>
  <c r="F57" i="1"/>
  <c r="G55" i="1"/>
  <c r="F55" i="1"/>
  <c r="G54" i="1"/>
  <c r="F54" i="1"/>
  <c r="G53" i="1"/>
  <c r="F53" i="1"/>
  <c r="G52" i="1"/>
  <c r="F52" i="1"/>
  <c r="G51" i="1"/>
  <c r="F51" i="1"/>
  <c r="G50" i="1"/>
  <c r="F50" i="1"/>
  <c r="D116" i="2" l="1"/>
  <c r="G156" i="1" l="1"/>
  <c r="G157" i="1"/>
  <c r="F156" i="1"/>
  <c r="F157" i="1"/>
  <c r="F102" i="1" l="1"/>
  <c r="F155" i="1" l="1"/>
  <c r="G155" i="1" l="1"/>
  <c r="F100" i="1" l="1"/>
  <c r="G123" i="1" l="1"/>
  <c r="G124" i="1"/>
  <c r="G125" i="1"/>
  <c r="G126" i="1"/>
  <c r="G127" i="1"/>
  <c r="G129" i="1"/>
  <c r="G130" i="1"/>
  <c r="G132" i="1"/>
  <c r="G133" i="1"/>
  <c r="G134" i="1"/>
  <c r="F123" i="1"/>
  <c r="F124" i="1"/>
  <c r="F125" i="1"/>
  <c r="F126" i="1"/>
  <c r="F127" i="1"/>
  <c r="F129" i="1"/>
  <c r="F130" i="1"/>
  <c r="F132" i="1"/>
  <c r="F133" i="1"/>
  <c r="F134" i="1"/>
  <c r="F99" i="1"/>
  <c r="G78" i="1"/>
  <c r="F78" i="1"/>
  <c r="F109" i="2"/>
  <c r="F107" i="2"/>
  <c r="E109" i="2"/>
  <c r="E107" i="2"/>
  <c r="C116" i="2"/>
  <c r="E116" i="2" l="1"/>
  <c r="F116" i="2"/>
  <c r="F111" i="2"/>
  <c r="G164" i="1" l="1"/>
  <c r="F164" i="1"/>
  <c r="G150" i="1"/>
  <c r="G154" i="1"/>
  <c r="F150" i="1"/>
  <c r="F154" i="1"/>
  <c r="G117" i="1"/>
  <c r="G118" i="1"/>
  <c r="G119" i="1"/>
  <c r="G120" i="1"/>
  <c r="G121" i="1"/>
  <c r="G122" i="1"/>
  <c r="F117" i="1"/>
  <c r="F118" i="1"/>
  <c r="F119" i="1"/>
  <c r="F120" i="1"/>
  <c r="F121" i="1"/>
  <c r="F122" i="1"/>
  <c r="G111" i="1"/>
  <c r="G112" i="1"/>
  <c r="F111" i="1"/>
  <c r="F112" i="1"/>
  <c r="F94" i="1"/>
  <c r="F95" i="1"/>
  <c r="F96" i="1"/>
  <c r="G63" i="1"/>
  <c r="G65" i="1"/>
  <c r="G66" i="1"/>
  <c r="G67" i="1"/>
  <c r="G68" i="1"/>
  <c r="G69" i="1"/>
  <c r="G70" i="1"/>
  <c r="G71" i="1"/>
  <c r="G72" i="1"/>
  <c r="G73" i="1"/>
  <c r="G74" i="1"/>
  <c r="F63" i="1"/>
  <c r="F65" i="1"/>
  <c r="F66" i="1"/>
  <c r="F67" i="1"/>
  <c r="F68" i="1"/>
  <c r="F69" i="1"/>
  <c r="F70" i="1"/>
  <c r="F71" i="1"/>
  <c r="F72" i="1"/>
  <c r="F73" i="1"/>
  <c r="F74" i="1"/>
  <c r="G44" i="1"/>
  <c r="G45" i="1"/>
  <c r="G46" i="1"/>
  <c r="F9" i="2" l="1"/>
  <c r="E9" i="2" l="1"/>
  <c r="E19" i="2" l="1"/>
  <c r="F19" i="2"/>
  <c r="F95" i="2"/>
  <c r="E102" i="2"/>
  <c r="E103" i="2"/>
  <c r="F103" i="2" l="1"/>
  <c r="F102" i="2"/>
  <c r="G149" i="1"/>
  <c r="F149" i="1"/>
  <c r="G116" i="1" l="1"/>
  <c r="F116" i="1"/>
  <c r="F93" i="1"/>
  <c r="F97" i="2" l="1"/>
  <c r="F100" i="2"/>
  <c r="E97" i="2"/>
  <c r="E100" i="2"/>
  <c r="F94" i="2"/>
  <c r="E95" i="2"/>
  <c r="E96" i="2"/>
  <c r="E94" i="2"/>
  <c r="G146" i="1" l="1"/>
  <c r="F146" i="1"/>
  <c r="G110" i="1"/>
  <c r="F110" i="1"/>
  <c r="G43" i="1"/>
  <c r="F43" i="1"/>
  <c r="F99" i="2" l="1"/>
  <c r="E99" i="2"/>
</calcChain>
</file>

<file path=xl/sharedStrings.xml><?xml version="1.0" encoding="utf-8"?>
<sst xmlns="http://schemas.openxmlformats.org/spreadsheetml/2006/main" count="523" uniqueCount="328">
  <si>
    <t>№ п/п</t>
  </si>
  <si>
    <t>плановое значение</t>
  </si>
  <si>
    <t>фактическое значение</t>
  </si>
  <si>
    <t>Отклонение</t>
  </si>
  <si>
    <t xml:space="preserve">абсолютное
значение (+/-)
</t>
  </si>
  <si>
    <t>относительное значение (%)</t>
  </si>
  <si>
    <t xml:space="preserve">
Единица 
измерения
</t>
  </si>
  <si>
    <t>абсолютное
значение (+/-)</t>
  </si>
  <si>
    <t>плановое    значение</t>
  </si>
  <si>
    <t>Наименование   
мероприятий</t>
  </si>
  <si>
    <t>Объем финансирования, тыс.рублей</t>
  </si>
  <si>
    <t>да/нет</t>
  </si>
  <si>
    <t>да</t>
  </si>
  <si>
    <t>%</t>
  </si>
  <si>
    <t>7.</t>
  </si>
  <si>
    <t>Количество отремонтированных жилых помещений муниципального жилищного фонда в год</t>
  </si>
  <si>
    <t>Ликвидация несанкционированных свалок</t>
  </si>
  <si>
    <t>Итого по программе:</t>
  </si>
  <si>
    <t>км</t>
  </si>
  <si>
    <t>таблица № 2</t>
  </si>
  <si>
    <t xml:space="preserve">                                               таблица № 1 </t>
  </si>
  <si>
    <t>Площадь земель общего пользования, подлежащая содержанию</t>
  </si>
  <si>
    <t>чел</t>
  </si>
  <si>
    <t>ед</t>
  </si>
  <si>
    <t>шт</t>
  </si>
  <si>
    <t>Количество высаженных деревьев и кустарников</t>
  </si>
  <si>
    <t>мин</t>
  </si>
  <si>
    <t>Количество отловленных безнадзорных животных</t>
  </si>
  <si>
    <t>тыс.чел</t>
  </si>
  <si>
    <t>Количество предоставляемых помещений, находящихся в муниципальной собственности, в пользование социально ориентированным некоммерческим организациям</t>
  </si>
  <si>
    <t>Всего по программам:</t>
  </si>
  <si>
    <t xml:space="preserve">Результат реализации 
программы
</t>
  </si>
  <si>
    <t>Общая распространённость наркомании на 100 тыс. человек</t>
  </si>
  <si>
    <t>Организация и проведение Исполнителями мероприятий по обеспечению первичных мер пожарной безопасности (ежегодно)</t>
  </si>
  <si>
    <t>т</t>
  </si>
  <si>
    <t>Доля населения, выражающего удовлетворенность информационной открытостью органов местного самоуправления города Нефтеюганска, % от общей численности населения города</t>
  </si>
  <si>
    <t>Объем пассажирских перевозок автомобильным транспортом в границах города</t>
  </si>
  <si>
    <t>Протяженность сети автомобильных дорог общего пользования местного значения</t>
  </si>
  <si>
    <t>Доля населения, систематически занимающегося физической культурой и спортом, в общей численности населения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</si>
  <si>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</si>
  <si>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</si>
  <si>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</t>
  </si>
  <si>
    <t>из них учащихся и студентов</t>
  </si>
  <si>
    <t xml:space="preserve">Наименование  целевых  показателей
</t>
  </si>
  <si>
    <t>Количество услуг в сфере культуры, переданных на исполнение негосударственным (немуниципальным) организациям, в том числе социально ориентированным некоммерческим организациям</t>
  </si>
  <si>
    <t>Общая протяженность автомобильных дорог общего пользования местного значения, не соответствующих нормативным требованиям к транспортно-эксплуатационным показателям на 31 декабря отчетного года</t>
  </si>
  <si>
    <t>Доля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общей протяженности автомобильных дорог общего пользования местного значения</t>
  </si>
  <si>
    <t>3</t>
  </si>
  <si>
    <t>7</t>
  </si>
  <si>
    <t>Обеспеченность населения торговой площадью, кв.м на 1000 жителей</t>
  </si>
  <si>
    <t xml:space="preserve">Обеспеченность населения посадочными местами в организациях общественного питания в общедоступной сети, единиц на 1000 жителей </t>
  </si>
  <si>
    <t>Число субъектов малого и среднего предпринимательства на 10 тыс. населения, единиц</t>
  </si>
  <si>
    <t>Социально-экономическое развитие города Нефтеюганска</t>
  </si>
  <si>
    <t>м³</t>
  </si>
  <si>
    <t>Развитие жилищно-коммунального комплекса и повышение энергетической эффективности в городе Нефтеюганске</t>
  </si>
  <si>
    <t>м²</t>
  </si>
  <si>
    <t>тыс. м²</t>
  </si>
  <si>
    <t>Санитарная очистка береговой линии от мусора в границах города</t>
  </si>
  <si>
    <t>Площадь проведенной дезинфекции, дератизации</t>
  </si>
  <si>
    <t>Доля замены ветхих инженерных сетей теплоснабжения, водоснабжения, водоотведения от общей протяженности ветхих инженерных сетей теплоснабжения, водоснабжения, водоотведения</t>
  </si>
  <si>
    <t>Развитие жилищной сферы города Нефтеюганска</t>
  </si>
  <si>
    <t>2</t>
  </si>
  <si>
    <t>5</t>
  </si>
  <si>
    <t>8</t>
  </si>
  <si>
    <t>7.1</t>
  </si>
  <si>
    <t>10</t>
  </si>
  <si>
    <t>Доля утвержденных документов территориального планирования и градостроительного зонирования от общей потребности</t>
  </si>
  <si>
    <t>Доля муниципальных услуг в электронном виде в общем количестве предоставленных услуг по выдаче разрешения на строительство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</si>
  <si>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</si>
  <si>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Доля административных правонарушений, посягающих на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</t>
  </si>
  <si>
    <t>Укрепление межнационального и межконфессионального согласия, профилактика экстремизма в городе Нефтеюганске</t>
  </si>
  <si>
    <t>Количество молодых людей в возрасте от 14 до 30 лет, участвующих в проектах и программах по укреплению межнационального и межконфессионального согласия, поддержке и развитию языков и культуры народов Российской Федерации, проживающих на территории муниципального образования, обеспечению социальной и культурной адаптации мигрантов и профилактике экстремизма, (% от общего числа молодежи проживающей на территории муниципального образования).</t>
  </si>
  <si>
    <t>Доля граждан, положительно оценивающих состояние межнациональных отношений в муниципальном образовании (определяется по информации, представленной Департаментом общественных и внешних связей Ханты – Мансийского автономного округа-Югры, на основании результатов социологического исследования «О состоянии межнациональных и межконфессиональных отношений в Ханты-Мансийском автономном округе – Югре)</t>
  </si>
  <si>
    <t>Количество участников мероприятий, направленных на укрепление общероссийского гражданского единства</t>
  </si>
  <si>
    <t>Численность участников мероприятий, направленных на этнокультурное развитие народов России, проживающих в муниципальном образовании</t>
  </si>
  <si>
    <t>Количество публикаций в муниципальных СМИ, направленных на формирование этнокультурной компетентности граждан и пропаганду ценностей добрососедства и взаимоуважения</t>
  </si>
  <si>
    <t>Количество участников мероприятий, проводимых при участии российского казачества, направленных на сохранение и развитие самобытной казачьей культуры, и воспитание подрастающего поколения в духе патриотизма</t>
  </si>
  <si>
    <t>Защита населения и территории от чрезвычайных ситуаций, обеспечение первичных мер пожарной безопасности в городе Нефтеюганске</t>
  </si>
  <si>
    <t>Организация и проведение Исполнителями мероприятий по гражданской обороне, защите населения и территорий города Нефтеюганска от чрезвычайных ситуаций (ежегодно)</t>
  </si>
  <si>
    <t>Развитие образования и молодёжной политики</t>
  </si>
  <si>
    <t>Численность обучающихся, вовлеченных в деятельность общественных объединений, в т.ч. волонтерских и добровольческих, человек, накопительным итогом</t>
  </si>
  <si>
    <t>Доля детей в возрасте от 3 до 7 лет, получающих дошкольное образование в текущем году в общей численности детей в возрасте от 3 до 7 лет, находящихся в очереди на получение в текущем году дошкольного образования</t>
  </si>
  <si>
    <t>Доля выпускников, получивших по итогам единого государственного экзамена по математике не менее 70 баллов, от общего количества участников единого государственного экзамена по математике</t>
  </si>
  <si>
    <t>Доля выпускников, получивших по итогам единого государственного экзамена по русскому языку не менее 70 баллов, от общего количества участников единого государственного экзамена по русскому языку</t>
  </si>
  <si>
    <t>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</t>
  </si>
  <si>
    <t>Доля детей в возрасте от 5 до 18 лет, охваченных дополнительным образованием</t>
  </si>
  <si>
    <t>Доля детей в возрасте от 5 до 18 лет, получающих услуги по реализации дополнительных общеобразовательных программам на основе системы персонифицированного финансирования, от общего количества детей, получающих услуги дополнительного образования</t>
  </si>
  <si>
    <t>Доля детей в возрасте от 6 до 17 лет (включительно), охваченных всеми формами отдыха и оздоровления, от общей численности детей, нуждающихся в оздоровлении</t>
  </si>
  <si>
    <t>Доля средств местного бюджета, предоставленных  негосударственным организациям, в том числе социально ориентированным некоммерческим организациям, на предоставление услуг (работ), в общем объеме средств местного бюджета, предусмотренного на предоставление услуг (работ) в сфере образования и молодёжной политики</t>
  </si>
  <si>
    <t>Доля негосударственных, в том числе некоммерческих, организаций, предоставляющих услуги в сфере образования и молодёжной политики, в общем числе организаций, предоставляющих услуги в сфере образования и молодёжной политики</t>
  </si>
  <si>
    <t>Доля учителей русского языка и литературы, прошедших повышение квалификации по направлению "русский язык и литература", от общего числа учителей русского языка и литературы</t>
  </si>
  <si>
    <t>Доля общеобразовательных организаций, в которых осуществляется деятельность по гражданско-патриотическому воспитанию, в общем количестве общеобразовательных организаций</t>
  </si>
  <si>
    <t>Доля общеобразовательных организаций, в которых осуществляется деятельность по формированию у подрастающего поколения культуры толерантности, социальной компетентности в сфере этнического и межконфессионального  взаимодействия, в общем количестве общеобразовательных организаций</t>
  </si>
  <si>
    <t>Развитие физической культуры и спорта в городе Нефтеюганске</t>
  </si>
  <si>
    <t>Доля занимающихся по программам спортивной подготовки в организациях ведомственной принадлежности физической культуры и спорта, в общем количестве занимающихся в организациях ведомственной принадлежности физической культуры и спорта</t>
  </si>
  <si>
    <t>Доля детей и молодежи, систематически занимающихся физической культурой и спортом, в общей численности детей и молодежи</t>
  </si>
  <si>
    <t>Доля граждан старшего возраста, систематически занимающихся физической культурой и спортом в общей численности граждан старшего возраста</t>
  </si>
  <si>
    <t>Доля граждан среднего возраста, систематически занимающихся физической культурой и спортом, в общей численности граждан среднего возраста</t>
  </si>
  <si>
    <t>Развитие культуры и туризма в городе Нефтеюганске</t>
  </si>
  <si>
    <t>Количество организованных мероприятий (выставок, конференций, совещаний, ознакомительных поездок и др.) и участие в выездных мероприятиях, направленных на продвижение туристского потенциала города Нефтеюганска</t>
  </si>
  <si>
    <t>м2</t>
  </si>
  <si>
    <t>Доступная среда в городе Нефтеюганске</t>
  </si>
  <si>
    <t>Доля доступных объектов социальной сферы, находящихся в муниципальной собственности, от общего объёма приоритетных объектов, доступных для инвалидов</t>
  </si>
  <si>
    <t>Количество социально значимых проектов социально ориентированных некоммерческих организаций, получивших финансовую поддержку в форме субсидий</t>
  </si>
  <si>
    <t>Количество субсидий социально ориентированным некоммерческим организациям, не являющимся муниципальными учреждениями, осуществляющим на основании лицензии образовательную деятельность в качестве основного вида деятельности</t>
  </si>
  <si>
    <t>Количество размещенного информационного материала в СМИ о деятельности и проектах социально ориентированных некоммерческих организаций</t>
  </si>
  <si>
    <t>Количество граждан, принимающих участие в деятельности социально ориентированных некоммерческих организаций</t>
  </si>
  <si>
    <t>Развитие транспортной системы в городе Нефтеюганске</t>
  </si>
  <si>
    <t>Управление муниципальными финансами города Нефтеюганска</t>
  </si>
  <si>
    <t>Доля главных распорядителей бюджетных средств города, имеющих оценку качества финансового менеджмента более 85 баллов</t>
  </si>
  <si>
    <t>Управление муниципальным имуществом города Нефтеюганска</t>
  </si>
  <si>
    <t>Доля объектов муниципального имущества города Нефтеюганска, для которых определена целевая функция, в том числе:</t>
  </si>
  <si>
    <t>1.1</t>
  </si>
  <si>
    <t>1.2</t>
  </si>
  <si>
    <t>муниципальные унитарные предприятия</t>
  </si>
  <si>
    <t>хозяйственные общества, акции (доли) которых находятся в собственности муниципального образования город Нефтеюганск (компании с муниципальным участием)</t>
  </si>
  <si>
    <t>4</t>
  </si>
  <si>
    <t>Доля отремонтированных объектов недвижимого имущества, переданного на праве оперативного управления администрации города Нефтеюганска, органам администрации города Нефтеюганска, к объектам, переданным на праве оперативного управления администрации города Нефтеюганска, органам администрации города Нефтеюганска, требующих проведения капитального ремонта, реконструкции</t>
  </si>
  <si>
    <t>Доля объектов недвижимого имущества, на которое зарегистрировано право оперативного управления в общем количестве объектов, по которым принято решение о передаче в оперативное управление</t>
  </si>
  <si>
    <t>Доля объектов недвижимого имущества, на которые зарегистрировано право собственности  муниципального образования в общем объеме объектов, подлежащих государственной регистрации за исключением земельных участков</t>
  </si>
  <si>
    <t>Доля неиспользуемого недвижимого имущества в общем количестве недвижимого имущества муниципального образования, за исключением жилых помещений</t>
  </si>
  <si>
    <t>Развитие образования и молодёжной политики в городе Нефтеюганске</t>
  </si>
  <si>
    <t>Обеспечение предоставления дошкольного, общего, дополнительного образования</t>
  </si>
  <si>
    <t>Развитие материально-технической базы образовательных организаций</t>
  </si>
  <si>
    <t>Обеспечение персонифицированного финансирования дополнительного образования</t>
  </si>
  <si>
    <t>Обеспечение отдыха и оздоровления детей в каникулярное время</t>
  </si>
  <si>
    <t>Обеспечение функционирования казённого учреждения</t>
  </si>
  <si>
    <t>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</t>
  </si>
  <si>
    <t>Развитие дополнительного образования в сфере культуры</t>
  </si>
  <si>
    <t>Обеспечение деятельности комитета культуры и туризма</t>
  </si>
  <si>
    <t>Доступная среда  в городе Нефтеюганске</t>
  </si>
  <si>
    <t>Управление муниципальным имуществом  города Нефтеюганска</t>
  </si>
  <si>
    <t>Доля потребительских споров, разрешенных в досудебном и внесудебном порядке, в общем количестве споров с участием потребителей</t>
  </si>
  <si>
    <t>Объём эфирного времени в электронных средствах массовой информации города Нефтеюганска</t>
  </si>
  <si>
    <t>Процент выполнения контрольных мероприятий к общему количеству запланированных мероприятий</t>
  </si>
  <si>
    <t>Доля среднесписочной численности занятых на малых и средних предприятиях в общей численности работающих</t>
  </si>
  <si>
    <t>Доля предприятий торговой площадью более 50 кв.м</t>
  </si>
  <si>
    <t>Производство мяса в живом весе</t>
  </si>
  <si>
    <t>Производство молока</t>
  </si>
  <si>
    <t>Поголовье сельскохозяйственных животных по основной отрасли животноводства</t>
  </si>
  <si>
    <t>Количество разработанных методических рекомендаций (памяток, пособий) по вопросам труда и охраны труда для руководителей и представительных органов работников</t>
  </si>
  <si>
    <t>Доля организаций, заключивших и представивших на уведомительную регистрацию коллективные договоры</t>
  </si>
  <si>
    <t>Количество руководителей и специалистов организаций, ежегодно проходящих обучение и проверку знаний требований охраны труда в обучающих организациях, имеющих лицензию на проведение обучения</t>
  </si>
  <si>
    <t>Количество организаций, реализующих утвержденные ежегодные планы мероприятий по улучшению условий и охраны труда, от общего количества отчитавшихся организаций</t>
  </si>
  <si>
    <t>Удельный вес организаций, охваченных методической помощью по вопросам труда и охраны труда, по данным государственной статистики</t>
  </si>
  <si>
    <t>Доля записей актов гражданского состояния, внесенных в электронную базу данных, от общего объема архивного фонда отдела ЗАГС</t>
  </si>
  <si>
    <t>Среднее время ожидания в очереди при обращении заявителя в орган местного самоуправления для получения муниципальных услуг</t>
  </si>
  <si>
    <t>Доля молодежи (в возрасте от 14 до 30 лет), вовлеченной в реализацию проектов по профилактике наркомании, в общей численности молодежи</t>
  </si>
  <si>
    <t>Доля обучающихся, занимающихся в одну смену, в общей численности обучающихся в общеобразовательных организациях</t>
  </si>
  <si>
    <t>Доля детей в возрасте 1-6 лет, стоящих на учете для определения в муниципальные дошкольные образовательные учреждения, в общей численности детей в возрасте 1-6 лет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</si>
  <si>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образовательных учреждений</t>
  </si>
  <si>
    <t>Удовлетворенность населения деятельностью органов местного самоуправления 
(% от числа опрошенных) в сфере образования и молодежной политики</t>
  </si>
  <si>
    <t>Удовлетворенность населения деятельностью органов местного самоуправления (процентов от числа опрошенных)</t>
  </si>
  <si>
    <t>Исполнение рекомендаций контрольных мероприятий при дальнейшем исполнении бюджета</t>
  </si>
  <si>
    <t>Общая площадь жилых помещений, приходящаяся в среднем на одного жителя, в том числе введенная в действие за один год</t>
  </si>
  <si>
    <t>Профилактика терроризма в городе Нефтеюганске</t>
  </si>
  <si>
    <t>Численность обучающихся и молодежи, вовлеченных в мероприятия, направленные на профилактику терроризма</t>
  </si>
  <si>
    <t>тыс.чел.</t>
  </si>
  <si>
    <t xml:space="preserve">Количество детей мигрантов, трудовых мигрантов, принявших участие в мероприятиях, направленных на профилактику терроризма </t>
  </si>
  <si>
    <t>Количество муниципальных служащих и работников муниципальных учреждений, прошедших курсы повышения квалификации по вопросам профилактики терроризма</t>
  </si>
  <si>
    <t>Количество материалов, направленных на профилактику терроризма</t>
  </si>
  <si>
    <t>Количество преступлений террористической  направленности</t>
  </si>
  <si>
    <t>Доля обеспеченности средствами антитеррористической защищенности объектов, находящихся в ведении муниципального образования</t>
  </si>
  <si>
    <t>Число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</t>
  </si>
  <si>
    <t>Удовлетворенность населения деятельностью органов местного самоуправления  в сфере культуры</t>
  </si>
  <si>
    <t>Количество освобожденных земельных участков</t>
  </si>
  <si>
    <t>Численность воспитанников в возрасте 0 до 3 лет, посещающих образовательные организации, реализующих образовательные программы дошкольного образования</t>
  </si>
  <si>
    <t>участок</t>
  </si>
  <si>
    <t>-</t>
  </si>
  <si>
    <t>Исполнение плана мероприятий направленного на эффективное использование земельными ресурсами в границах муниципального образования город Нефтеюганск</t>
  </si>
  <si>
    <t>Ежемесячное денежное вознаграждение за классное руководство педагогическим работникам муниципальных образовательных организаций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</si>
  <si>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</si>
  <si>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Доля преступлений, совершенных несовершеннолетними в общем количестве зарегистрированных преступлений</t>
  </si>
  <si>
    <t>Доля общеобразовательных организаций, в которых осуществляется деятельность по профилактике дорожно-транспортных происшествий с участием несовершеннолетних, в общем количестве общеобразовательных организаций</t>
  </si>
  <si>
    <t>Доля педагогических работников муниципальных общеобразовательных организаций, получивших вознаграждение за классное руководство, в общей численности педагогических работников такой категории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</si>
  <si>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</si>
  <si>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t>Объём эфирного времени в электронных средствах массовой информации города Нефтеюганска посредством телевещания</t>
  </si>
  <si>
    <t>Объём эфирного времени в электронных средствах массовой информации города Нефтеюганска посредством радиовещания</t>
  </si>
  <si>
    <t>Процент горения (не менее 95%) от всех объектов уличного, дворового освещения и иллюминации в городе Нефтеюганске, находящихся на обслуживании получателя субсидии – не менее 95%</t>
  </si>
  <si>
    <t>тыс.кв.м</t>
  </si>
  <si>
    <t>Количество квадратных  метров расселенного аварийного жилищного фонда, признанного таковым до 1 января 2017 года</t>
  </si>
  <si>
    <t>Объем жилищного строительства (в год)</t>
  </si>
  <si>
    <t>Увеличение числа посещений культурных мероприятий</t>
  </si>
  <si>
    <t>тыс.шт</t>
  </si>
  <si>
    <t>Снижение количества мест концентрации дорожно-транспортных происшествий (аварийно-опасных участков) на дорожной сети</t>
  </si>
  <si>
    <t>Снижение количества погибших в дорожно-транспортных происшествиях (чел./ 100 тыс. чел.)</t>
  </si>
  <si>
    <t>Обеспечение выполнения минимального перечня услуг и работ, необходимых для обеспечения надлежащего содержания общего имущества в многоквартирном доме (не менее 100%) от работ и услуг, предусмотренных договором (управления или содержания)</t>
  </si>
  <si>
    <t>Процент обеспечения помывок льготных категорий граждан (не менее 100%) от всех обратившихся за мерами социальной поддержки в виде льготного пользования услугами городской бани</t>
  </si>
  <si>
    <t>Исполнение запланированных работ по проведению капитального ремонта в МКД вследствие возникновения неотложной необходимости - не менее 100%</t>
  </si>
  <si>
    <t>Выполнение капитального ремонта объектов централизованных систем водоснабжения и водоотведения, предусмотренных к реализации планом мероприятий по капитальному ремонту (не менее 100% от плана мероприятий)</t>
  </si>
  <si>
    <t>Удовлетворенность населения деятельностью органов местного самоуправления в сфере физической культуры и спорта (% от числа опрошенных)</t>
  </si>
  <si>
    <t>9</t>
  </si>
  <si>
    <t>6</t>
  </si>
  <si>
    <t>семей</t>
  </si>
  <si>
    <t>Количество молодых семей, получивших меры государственной поддержки для улучшения жилищных условий</t>
  </si>
  <si>
    <t>п. м.</t>
  </si>
  <si>
    <t>Протяженность вновь построенных инженерных сетей, переданных в орган местного самоуправления</t>
  </si>
  <si>
    <t>Вовлеченность населения в волонтерскую антинаркотическую деятельность</t>
  </si>
  <si>
    <t>Количество граждан, принявших участие в физкультурных мероприятиях и массовых спортивных мероприятиях</t>
  </si>
  <si>
    <t>Анализ  выполнения комплекса работ по реализации стратегий, комплексных программ, концепций, прогнозов, а так же целеполагающих документов муниципального образования город Нефтеюганск</t>
  </si>
  <si>
    <t>Отчет о социально-экономическом развитии муниципального образования</t>
  </si>
  <si>
    <t>Формирование перечня и методологического руководства при разработке муниципальных программ и ведомственных программ</t>
  </si>
  <si>
    <t xml:space="preserve">Отношение объема муниципального долга к общему объему доходов бюджета </t>
  </si>
  <si>
    <t>˂=50</t>
  </si>
  <si>
    <t>7=5/4*100-100</t>
  </si>
  <si>
    <t>6=5-4</t>
  </si>
  <si>
    <t>10/300</t>
  </si>
  <si>
    <t>Количество ветеранов боевых действий, инвалидов и семей, имеющих детей-инвалидов, вставших на учет в качестве нуждающихся в жилых помещениях до 1 января 2005 года, получивших меры государственной поддержки для улучшения жилищных условий</t>
  </si>
  <si>
    <t>Площадь земель общего пользования, подлежащая содержанию в зимний период</t>
  </si>
  <si>
    <t>Обеспечение вывоза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 (не менее 100% домов от количества домов, предусмотренных графиком откачки и вывоза бытовых сточных вод)</t>
  </si>
  <si>
    <t>Уровень преступности на улицах и в общественных местах (число зарегистрированных преступлений на 100 тыс. человек населения)</t>
  </si>
  <si>
    <t>Производство яйца кур</t>
  </si>
  <si>
    <t>Валовый сбор овощей открытого грунта</t>
  </si>
  <si>
    <t>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</t>
  </si>
  <si>
    <t>Количество граждан, расселенных из аварийного жилищного фонда, признанного таковым до           1 января 2017 года</t>
  </si>
  <si>
    <t>Доступность дошкольного образования для детей в возрасте от 1,5 до 3 лет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</si>
  <si>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</t>
  </si>
  <si>
    <t>Охват детей деятельностью региональных центров выявления, поддержки и развития способностей и талантов у детей, молодежи, технопарков «Кванториум», «IT-куб»</t>
  </si>
  <si>
    <t>Доля обучающихся по программам основного и среднего общего образования, охваченных мероприятиями, направленным на раннюю профессиональную ориентацию, в том числе в рамках программы «Билет в будущее»</t>
  </si>
  <si>
    <t>Доля общеобразовательных организаций, оснащенных в целях внедрения цифровой образовательной среды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</si>
  <si>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</t>
  </si>
  <si>
    <t>Доля педагогических работников, использующих сервисы федеральной информационно-сервисной платформы цифровой образовательной среды</t>
  </si>
  <si>
    <t>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</t>
  </si>
  <si>
    <t>Доля детей, которые обеспечены сертификатами персонифицированного финансирования дополнительного образования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</si>
  <si>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</si>
  <si>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Повышение уровня информированности населения о реализации национального проекта «Культура» на территории города Нефтеюганска (% от числа опрошенных) с целью определения доверия к органам власти</t>
  </si>
  <si>
    <t>Развитие услуги доставки готовых блюд организаций общественного питания в общедоступной сети, единиц на 1000 жителей</t>
  </si>
  <si>
    <t>11</t>
  </si>
  <si>
    <t>Информирование граждан о реализации национального проекта «Жилье и городская среда»</t>
  </si>
  <si>
    <t>из них в мероприятиях, направленных на формирование негативного общественного мнения, среди различных возрастных категорий, к потреблению алкоголя, табачной или никотинсодержащей продукции, немедицинскому потреблению наркотиков</t>
  </si>
  <si>
    <t>Повышение уровня информированности населения о национальном проекте «Демография» и его реализации на территории города Нефтеюганска</t>
  </si>
  <si>
    <t>Доля граждан, положительно оценивающих деятельность органов местного самоуправления по обеспечению антитеррористической безопасности на территории муниципального образования</t>
  </si>
  <si>
    <t>36/1200</t>
  </si>
  <si>
    <t>360/400</t>
  </si>
  <si>
    <t xml:space="preserve">Региональный проект «Патриотическое воспитание граждан Российской Федерации» </t>
  </si>
  <si>
    <t xml:space="preserve">Обеспечение организации и проведения государственной итоговой аттестации </t>
  </si>
  <si>
    <t xml:space="preserve">Обеспечение реализации молодёжной политики </t>
  </si>
  <si>
    <t>Обеспечение выполнения функции управления и контроля в сфере образования и молодёжной политики</t>
  </si>
  <si>
    <t xml:space="preserve">Организация культурно-массовых мероприятий </t>
  </si>
  <si>
    <t xml:space="preserve">Усиление социальной направленности культурной политики </t>
  </si>
  <si>
    <t>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популяризация массового спорта</t>
  </si>
  <si>
    <t>Подготовка спортивного резерва и спорта высших достижений</t>
  </si>
  <si>
    <t>Совершенствование инфраструктуры спорта в городе Нефтеюганске</t>
  </si>
  <si>
    <t xml:space="preserve">Организационное обеспечение функционирования отрасли </t>
  </si>
  <si>
    <t>Осуществление полномочий в области градостроительной деятельности</t>
  </si>
  <si>
    <t>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</si>
  <si>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Региональный проект «Обеспечение устойчивого сокращения непригодного для проживания жилищного фонда»</t>
  </si>
  <si>
    <t>Обеспечение жильем молодых семей государственной программы РФ «Обеспечение доступным и комфортным жильем и коммунальными услугами граждан РФ</t>
  </si>
  <si>
    <t>Улучшение жилищных условий отдельных категорий граждан</t>
  </si>
  <si>
    <t>Предоставление субсидий организациям коммунального комплекса, предоставляющим коммунальные услуги населению</t>
  </si>
  <si>
    <t>Региональный проект «Чистая вода»</t>
  </si>
  <si>
    <t>Поддержка технического состояния жилищного фонда</t>
  </si>
  <si>
    <t>Улучшение санитарного состояния городских территорий</t>
  </si>
  <si>
    <t xml:space="preserve">Благоустройство и озеленение города </t>
  </si>
  <si>
    <t>Организационное обеспечение функционирования отрасли</t>
  </si>
  <si>
    <t>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</t>
  </si>
  <si>
    <t>Мероприятия по повышению уровня пожарной безопасности муниципальных учреждений города</t>
  </si>
  <si>
    <t>Обеспечение исполнения муниципальных функций администрации</t>
  </si>
  <si>
    <t>Повышение качества оказания муниципальных услуг, выполнение других обязательств муниципального образования</t>
  </si>
  <si>
    <t>Проведение работ по оценке и формированию земельных участков в целях эффективного управления земельными ресурсами</t>
  </si>
  <si>
    <t>Реализация переданных государственных полномочий на осуществление деятельности по содержанию штатных единиц органов местного самоуправления</t>
  </si>
  <si>
    <t>Государственная поддержка развития растениеводства и животноводства, переработки и реализации продукции</t>
  </si>
  <si>
    <t>Обеспечение доступности и повышение качества транспортных услуг автомобильным транспортом</t>
  </si>
  <si>
    <t>Обеспечение функционирования сети автомобильных дорог общего пользования местного значения</t>
  </si>
  <si>
    <t>Улучшение условий дорожного движения и устранение опасных участков на улично-дорожной сети</t>
  </si>
  <si>
    <t>Обеспечение деятельности  департамента финансов</t>
  </si>
  <si>
    <t>Развитие гражданского общества</t>
  </si>
  <si>
    <t>Оказание финансовой и имущественной поддержки социально ориентированным некоммерческим организациям</t>
  </si>
  <si>
    <t>Поддержка и реализация потенциала молодежи на территории муниципального образования город Нефтеюганск</t>
  </si>
  <si>
    <t xml:space="preserve">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 </t>
  </si>
  <si>
    <t>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</t>
  </si>
  <si>
    <t>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</t>
  </si>
  <si>
    <t>Устройство асфальтобетонного покрытия проездов (в т.ч. ремонт)</t>
  </si>
  <si>
    <t>Общая площадь восстановленных, в том числе рекультивированных земель подверженных негативному воздействию накопленного вреда окружающей среде, га
централизованной системы водоотведения на территории города Нефтеюганска</t>
  </si>
  <si>
    <t>Количество изъятых объектов недвижимого имущества, расположенных на земельных участках, изымаемых для муниципальных нужд</t>
  </si>
  <si>
    <t>Количество негосударственных организаций, в том числе СОНКО, участвующих в реализации мероприятий муниципальной программы</t>
  </si>
  <si>
    <t>час</t>
  </si>
  <si>
    <t xml:space="preserve">Объем печатных изданий города Нефтеюганска </t>
  </si>
  <si>
    <t xml:space="preserve">Количество форм непосредственного осуществления местного самоуправления и участия населения в осуществлении местного самоуправления  в городе Нефтеюганске и случаев их применения </t>
  </si>
  <si>
    <t>Доля отобранных заявок на реализацию инициативного проекта, по которым в полном объеме осуществлены все запланированные мероприятия</t>
  </si>
  <si>
    <t xml:space="preserve">Количество мероприятий, проведенных с участием социально ориентированных некоммерческих организаций </t>
  </si>
  <si>
    <t xml:space="preserve">Численность молодых людей в возрасте от 14 до 35 лет, вовлеченных в реализуемые проекты и программы в сфере поддержки талантливой молодежи </t>
  </si>
  <si>
    <t xml:space="preserve">Численность населения, работающего в качестве волонтеров </t>
  </si>
  <si>
    <t>12</t>
  </si>
  <si>
    <t>Уровень удовлетворенности населения муниципального образования качеством предоставления муниципальных услуг*</t>
  </si>
  <si>
    <t>Отчёт о ходе реализации муниципальных  программ города Нефтеюганска и использования финансовых средств за 1 полугодие 2023 года</t>
  </si>
  <si>
    <t>Реализация энергосберегающих мероприятий в муниципальном секторе</t>
  </si>
  <si>
    <t>Реализация инициативных проектов, отобранных по результатам конкурса</t>
  </si>
  <si>
    <t>Региональный проект "Чистая страна"</t>
  </si>
  <si>
    <t>Реализация полномочий в сфере жилищно-коммунального комплекса</t>
  </si>
  <si>
    <t>Проектирование и строительство инженерных сетей для увеличения объемов жилищного строительства</t>
  </si>
  <si>
    <t>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</t>
  </si>
  <si>
    <t>Создание условий для деятельности народных дружин</t>
  </si>
  <si>
    <t>Приобретение нежилых помещений под размещение участковых пунктов полиции</t>
  </si>
  <si>
    <t>Организация и проведение профилактических мероприятий</t>
  </si>
  <si>
    <t>Развитие и поддержка добровольческого (волонтерского) антинаркотического движения, в том числе немедицинского потребления наркотиков</t>
  </si>
  <si>
    <t>Развитие и использование потенциала молодежи в интересах укрепления единства российской нации, упрочения мира и согласия</t>
  </si>
  <si>
    <t>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</t>
  </si>
  <si>
    <t>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</t>
  </si>
  <si>
    <t>Снижение рисков и смягчение последствий чрезвычайных ситуаций природного и техногенного характера на территории города</t>
  </si>
  <si>
    <t>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</t>
  </si>
  <si>
    <t>Организация отдыха и оздоровления детей</t>
  </si>
  <si>
    <t>Укрепление материально-технической базы учреждений сферы физической культуры и спорта</t>
  </si>
  <si>
    <t>Техническое обследование, реконструкция, капитальный ремонт, строительство объектов культуры</t>
  </si>
  <si>
    <t>Региональный проект "Создание условий для легкого старта и комфортного ведения бизнеса"</t>
  </si>
  <si>
    <t>Региональный проект "Акселерация субъектов малого и среднего предпринимательства"</t>
  </si>
  <si>
    <t>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</si>
  <si>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</t>
  </si>
  <si>
    <t>Управление и распоряжение муниципальным имуществом города Нефтеюганска</t>
  </si>
  <si>
    <t>Обеспечение деятельности департамента муниципального имущества администрации города Нефтеюганска</t>
  </si>
  <si>
    <t>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</t>
  </si>
  <si>
    <t>Размещение социально значимой информации на наружных информационных поверхностях</t>
  </si>
  <si>
    <t>Повышение квалификации по вопросам профилактики терроризма для муниципальных служащих и работников муниципальных учреждений</t>
  </si>
  <si>
    <t>Повышение уровня антитеррористической защищенности муниципальных объектов</t>
  </si>
  <si>
    <t>Количество установленных детских игровых площадок</t>
  </si>
  <si>
    <t>Содержание животных, оставленных в приюте на пожизненном содержании (агрессивных), находящихся в муниципальной собственности</t>
  </si>
  <si>
    <t>Количество изъятых жилых/нежилых помещений и долей земельных участков, на которых они расположены для муниципальных нужд</t>
  </si>
  <si>
    <t>из них несовершеннолетних</t>
  </si>
  <si>
    <t>13</t>
  </si>
  <si>
    <t>Количество мероприятий направленных на раннее выявления детей и подростков потребляющих алкоголь, предусмотрев оказание им необходимой социальной и  психологической помощи</t>
  </si>
  <si>
    <t>Количество приспособленных жилых помещений и общего имущества в многоквартирных домах для беспрепятственного доступа к ним инвалидов и других маломобильных групп населения</t>
  </si>
  <si>
    <t>Объемы ввода в эксплуатацию после строительства и реконструкции автомобильных дорог общего пользования местного значения</t>
  </si>
  <si>
    <t>Прирост протяженности сети автомобильных дорог общего пользования местного значения в результате строительства новых автомобильных дорог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</si>
  <si>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</t>
  </si>
  <si>
    <t>Развитие сферы культуры и туризма в городе Нефтеюганске</t>
  </si>
  <si>
    <t>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</t>
  </si>
  <si>
    <t>Узнаваемость национального проекта</t>
  </si>
  <si>
    <t>Доверие должностным лицам органов местного самоуправления, принимающим решение по предоставлению финансовой поддержки субъектов малого и среднего предпринимательства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</si>
</sst>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0.0"/>
    <numFmt numFmtId="165" formatCode="#,##0.0"/>
    <numFmt numFmtId="166" formatCode="#,##0.000"/>
    <numFmt numFmtId="167" formatCode="0.000"/>
    <numFmt numFmtId="168" formatCode="#,##0.0000"/>
    <numFmt numFmtId="169" formatCode="#,##0.00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112">
    <xf numFmtId="0" fontId="0" fillId="0" borderId="0" xfId="0"/>
    <xf numFmtId="4" fontId="2" fillId="0" borderId="19" xfId="0" applyNumberFormat="1" applyFon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2" fillId="0" borderId="7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/>
    </xf>
    <xf numFmtId="4" fontId="1" fillId="0" borderId="7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4" fillId="0" borderId="0" xfId="0" applyFont="1" applyFill="1"/>
    <xf numFmtId="0" fontId="2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1" fillId="0" borderId="12" xfId="0" applyNumberFormat="1" applyFont="1" applyFill="1" applyBorder="1" applyAlignment="1">
      <alignment horizontal="center" vertical="center"/>
    </xf>
    <xf numFmtId="166" fontId="2" fillId="0" borderId="12" xfId="0" applyNumberFormat="1" applyFont="1" applyFill="1" applyBorder="1" applyAlignment="1">
      <alignment horizontal="center" vertical="center"/>
    </xf>
    <xf numFmtId="166" fontId="2" fillId="0" borderId="1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2" fontId="3" fillId="0" borderId="0" xfId="0" applyNumberFormat="1" applyFont="1" applyFill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165" fontId="1" fillId="0" borderId="1" xfId="0" applyNumberFormat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right" vertical="top" wrapText="1"/>
    </xf>
    <xf numFmtId="0" fontId="2" fillId="0" borderId="10" xfId="0" applyFont="1" applyFill="1" applyBorder="1" applyAlignment="1">
      <alignment horizontal="right" vertical="center" wrapText="1"/>
    </xf>
    <xf numFmtId="4" fontId="2" fillId="0" borderId="1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3" fillId="0" borderId="0" xfId="0" applyFont="1" applyFill="1"/>
    <xf numFmtId="0" fontId="9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/>
    </xf>
    <xf numFmtId="169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left" vertical="center"/>
    </xf>
    <xf numFmtId="49" fontId="1" fillId="0" borderId="12" xfId="0" applyNumberFormat="1" applyFont="1" applyFill="1" applyBorder="1" applyAlignment="1">
      <alignment horizontal="center" vertical="center"/>
    </xf>
    <xf numFmtId="49" fontId="1" fillId="0" borderId="18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right"/>
    </xf>
    <xf numFmtId="0" fontId="2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9"/>
  <sheetViews>
    <sheetView tabSelected="1" zoomScaleNormal="100" zoomScaleSheetLayoutView="80" workbookViewId="0">
      <pane ySplit="5" topLeftCell="A6" activePane="bottomLeft" state="frozen"/>
      <selection pane="bottomLeft" activeCell="I7" sqref="I7"/>
    </sheetView>
  </sheetViews>
  <sheetFormatPr defaultRowHeight="15" x14ac:dyDescent="0.25"/>
  <cols>
    <col min="1" max="1" width="6.140625" style="3" customWidth="1"/>
    <col min="2" max="2" width="94.140625" style="3" customWidth="1"/>
    <col min="3" max="3" width="14.5703125" style="3" customWidth="1"/>
    <col min="4" max="4" width="15" style="3" customWidth="1"/>
    <col min="5" max="5" width="15.28515625" style="3" customWidth="1"/>
    <col min="6" max="6" width="15.5703125" style="3" customWidth="1"/>
    <col min="7" max="7" width="16" style="3" customWidth="1"/>
    <col min="8" max="8" width="14.140625" style="3" hidden="1" customWidth="1"/>
    <col min="9" max="16384" width="9.140625" style="3"/>
  </cols>
  <sheetData>
    <row r="1" spans="1:8" ht="32.25" customHeight="1" x14ac:dyDescent="0.25">
      <c r="A1" s="83" t="s">
        <v>285</v>
      </c>
      <c r="B1" s="84"/>
      <c r="C1" s="84"/>
      <c r="D1" s="84"/>
      <c r="E1" s="84"/>
      <c r="F1" s="84"/>
      <c r="G1" s="84"/>
    </row>
    <row r="2" spans="1:8" ht="18" customHeight="1" x14ac:dyDescent="0.3">
      <c r="C2" s="34"/>
      <c r="E2" s="88" t="s">
        <v>20</v>
      </c>
      <c r="F2" s="89"/>
      <c r="G2" s="89"/>
    </row>
    <row r="3" spans="1:8" ht="30" customHeight="1" x14ac:dyDescent="0.25">
      <c r="A3" s="86" t="s">
        <v>0</v>
      </c>
      <c r="B3" s="86" t="s">
        <v>43</v>
      </c>
      <c r="C3" s="82" t="s">
        <v>6</v>
      </c>
      <c r="D3" s="82" t="s">
        <v>31</v>
      </c>
      <c r="E3" s="82"/>
      <c r="F3" s="82" t="s">
        <v>3</v>
      </c>
      <c r="G3" s="82"/>
    </row>
    <row r="4" spans="1:8" ht="32.25" customHeight="1" x14ac:dyDescent="0.25">
      <c r="A4" s="87"/>
      <c r="B4" s="87"/>
      <c r="C4" s="85"/>
      <c r="D4" s="68" t="s">
        <v>1</v>
      </c>
      <c r="E4" s="68" t="s">
        <v>2</v>
      </c>
      <c r="F4" s="68" t="s">
        <v>4</v>
      </c>
      <c r="G4" s="68" t="s">
        <v>5</v>
      </c>
    </row>
    <row r="5" spans="1:8" ht="16.5" customHeight="1" x14ac:dyDescent="0.25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 t="s">
        <v>205</v>
      </c>
      <c r="G5" s="35" t="s">
        <v>204</v>
      </c>
    </row>
    <row r="6" spans="1:8" ht="23.25" customHeight="1" x14ac:dyDescent="0.25">
      <c r="A6" s="53">
        <v>1</v>
      </c>
      <c r="B6" s="81" t="s">
        <v>54</v>
      </c>
      <c r="C6" s="77"/>
      <c r="D6" s="77"/>
      <c r="E6" s="77"/>
      <c r="F6" s="77"/>
      <c r="G6" s="77"/>
    </row>
    <row r="7" spans="1:8" ht="32.25" customHeight="1" x14ac:dyDescent="0.25">
      <c r="A7" s="35">
        <v>1</v>
      </c>
      <c r="B7" s="28" t="s">
        <v>59</v>
      </c>
      <c r="C7" s="35" t="s">
        <v>13</v>
      </c>
      <c r="D7" s="43">
        <v>2.7</v>
      </c>
      <c r="E7" s="43">
        <v>0.4</v>
      </c>
      <c r="F7" s="43">
        <f t="shared" ref="F7:F23" si="0">E7-D7</f>
        <v>-2.3000000000000003</v>
      </c>
      <c r="G7" s="31">
        <f t="shared" ref="G7:G25" si="1">E7/D7*100-100</f>
        <v>-85.18518518518519</v>
      </c>
      <c r="H7" s="52">
        <f>E7/D7*100</f>
        <v>14.814814814814813</v>
      </c>
    </row>
    <row r="8" spans="1:8" ht="21" customHeight="1" x14ac:dyDescent="0.25">
      <c r="A8" s="35">
        <v>2</v>
      </c>
      <c r="B8" s="28" t="s">
        <v>15</v>
      </c>
      <c r="C8" s="35" t="s">
        <v>24</v>
      </c>
      <c r="D8" s="31">
        <v>20</v>
      </c>
      <c r="E8" s="31">
        <v>27</v>
      </c>
      <c r="F8" s="31">
        <f t="shared" si="0"/>
        <v>7</v>
      </c>
      <c r="G8" s="31">
        <f t="shared" si="1"/>
        <v>35</v>
      </c>
      <c r="H8" s="52">
        <f t="shared" ref="H8:H25" si="2">E8/D8*100</f>
        <v>135</v>
      </c>
    </row>
    <row r="9" spans="1:8" ht="19.5" customHeight="1" x14ac:dyDescent="0.25">
      <c r="A9" s="35">
        <v>3</v>
      </c>
      <c r="B9" s="28" t="s">
        <v>21</v>
      </c>
      <c r="C9" s="35" t="s">
        <v>56</v>
      </c>
      <c r="D9" s="32">
        <v>1977.73</v>
      </c>
      <c r="E9" s="32">
        <v>1977.73</v>
      </c>
      <c r="F9" s="32">
        <f>E9-D9</f>
        <v>0</v>
      </c>
      <c r="G9" s="31">
        <f t="shared" si="1"/>
        <v>0</v>
      </c>
      <c r="H9" s="52">
        <f t="shared" si="2"/>
        <v>100</v>
      </c>
    </row>
    <row r="10" spans="1:8" ht="18.75" customHeight="1" x14ac:dyDescent="0.25">
      <c r="A10" s="35">
        <v>4</v>
      </c>
      <c r="B10" s="28" t="s">
        <v>208</v>
      </c>
      <c r="C10" s="36" t="s">
        <v>56</v>
      </c>
      <c r="D10" s="32">
        <v>1151.6500000000001</v>
      </c>
      <c r="E10" s="32">
        <v>1151.6500000000001</v>
      </c>
      <c r="F10" s="32">
        <f t="shared" si="0"/>
        <v>0</v>
      </c>
      <c r="G10" s="31">
        <f t="shared" si="1"/>
        <v>0</v>
      </c>
      <c r="H10" s="52">
        <f t="shared" si="2"/>
        <v>100</v>
      </c>
    </row>
    <row r="11" spans="1:8" ht="18.75" customHeight="1" x14ac:dyDescent="0.25">
      <c r="A11" s="35">
        <v>5</v>
      </c>
      <c r="B11" s="28" t="s">
        <v>272</v>
      </c>
      <c r="C11" s="36" t="s">
        <v>56</v>
      </c>
      <c r="D11" s="31">
        <v>13000</v>
      </c>
      <c r="E11" s="31">
        <v>0</v>
      </c>
      <c r="F11" s="31">
        <f t="shared" si="0"/>
        <v>-13000</v>
      </c>
      <c r="G11" s="31">
        <f t="shared" si="1"/>
        <v>-100</v>
      </c>
      <c r="H11" s="52"/>
    </row>
    <row r="12" spans="1:8" ht="18.75" customHeight="1" x14ac:dyDescent="0.25">
      <c r="A12" s="35">
        <v>6</v>
      </c>
      <c r="B12" s="28" t="s">
        <v>314</v>
      </c>
      <c r="C12" s="36" t="s">
        <v>24</v>
      </c>
      <c r="D12" s="31">
        <v>1</v>
      </c>
      <c r="E12" s="31">
        <v>1</v>
      </c>
      <c r="F12" s="31">
        <f t="shared" si="0"/>
        <v>0</v>
      </c>
      <c r="G12" s="31">
        <f t="shared" si="1"/>
        <v>0</v>
      </c>
      <c r="H12" s="52"/>
    </row>
    <row r="13" spans="1:8" ht="15.75" x14ac:dyDescent="0.25">
      <c r="A13" s="35">
        <v>7</v>
      </c>
      <c r="B13" s="28" t="s">
        <v>27</v>
      </c>
      <c r="C13" s="36" t="s">
        <v>24</v>
      </c>
      <c r="D13" s="31">
        <v>305</v>
      </c>
      <c r="E13" s="31">
        <v>95</v>
      </c>
      <c r="F13" s="31">
        <f t="shared" si="0"/>
        <v>-210</v>
      </c>
      <c r="G13" s="31">
        <f t="shared" si="1"/>
        <v>-68.852459016393439</v>
      </c>
      <c r="H13" s="52">
        <f t="shared" si="2"/>
        <v>31.147540983606557</v>
      </c>
    </row>
    <row r="14" spans="1:8" ht="15.75" x14ac:dyDescent="0.25">
      <c r="A14" s="35">
        <v>8</v>
      </c>
      <c r="B14" s="28" t="s">
        <v>16</v>
      </c>
      <c r="C14" s="36" t="s">
        <v>53</v>
      </c>
      <c r="D14" s="31">
        <v>1800</v>
      </c>
      <c r="E14" s="31">
        <v>0</v>
      </c>
      <c r="F14" s="31">
        <f>E14-D14</f>
        <v>-1800</v>
      </c>
      <c r="G14" s="31">
        <f t="shared" si="1"/>
        <v>-100</v>
      </c>
      <c r="H14" s="52">
        <f t="shared" si="2"/>
        <v>0</v>
      </c>
    </row>
    <row r="15" spans="1:8" ht="15.75" x14ac:dyDescent="0.25">
      <c r="A15" s="35">
        <v>9</v>
      </c>
      <c r="B15" s="28" t="s">
        <v>58</v>
      </c>
      <c r="C15" s="36" t="s">
        <v>56</v>
      </c>
      <c r="D15" s="31">
        <v>4436</v>
      </c>
      <c r="E15" s="31">
        <v>4436</v>
      </c>
      <c r="F15" s="31">
        <f t="shared" si="0"/>
        <v>0</v>
      </c>
      <c r="G15" s="31">
        <f t="shared" si="1"/>
        <v>0</v>
      </c>
      <c r="H15" s="52">
        <f t="shared" si="2"/>
        <v>100</v>
      </c>
    </row>
    <row r="16" spans="1:8" ht="15.75" x14ac:dyDescent="0.25">
      <c r="A16" s="35">
        <v>10</v>
      </c>
      <c r="B16" s="28" t="s">
        <v>25</v>
      </c>
      <c r="C16" s="36" t="s">
        <v>24</v>
      </c>
      <c r="D16" s="69" t="s">
        <v>206</v>
      </c>
      <c r="E16" s="69">
        <v>0</v>
      </c>
      <c r="F16" s="38" t="s">
        <v>232</v>
      </c>
      <c r="G16" s="38" t="s">
        <v>233</v>
      </c>
      <c r="H16" s="52">
        <v>100</v>
      </c>
    </row>
    <row r="17" spans="1:8" ht="15.75" x14ac:dyDescent="0.25">
      <c r="A17" s="35">
        <v>11</v>
      </c>
      <c r="B17" s="28" t="s">
        <v>57</v>
      </c>
      <c r="C17" s="36" t="s">
        <v>18</v>
      </c>
      <c r="D17" s="43">
        <v>5.3</v>
      </c>
      <c r="E17" s="43">
        <v>5.3</v>
      </c>
      <c r="F17" s="43">
        <f t="shared" si="0"/>
        <v>0</v>
      </c>
      <c r="G17" s="31">
        <f t="shared" si="1"/>
        <v>0</v>
      </c>
      <c r="H17" s="52">
        <f t="shared" si="2"/>
        <v>100</v>
      </c>
    </row>
    <row r="18" spans="1:8" ht="47.25" x14ac:dyDescent="0.25">
      <c r="A18" s="35">
        <v>12</v>
      </c>
      <c r="B18" s="28" t="s">
        <v>273</v>
      </c>
      <c r="C18" s="36" t="s">
        <v>53</v>
      </c>
      <c r="D18" s="31">
        <v>11</v>
      </c>
      <c r="E18" s="31">
        <v>0</v>
      </c>
      <c r="F18" s="31">
        <f t="shared" ref="F18" si="3">E18-D18</f>
        <v>-11</v>
      </c>
      <c r="G18" s="31">
        <f t="shared" ref="G18" si="4">E18/D18*100-100</f>
        <v>-100</v>
      </c>
      <c r="H18" s="52"/>
    </row>
    <row r="19" spans="1:8" ht="47.25" x14ac:dyDescent="0.25">
      <c r="A19" s="35">
        <v>13</v>
      </c>
      <c r="B19" s="28" t="s">
        <v>178</v>
      </c>
      <c r="C19" s="36" t="s">
        <v>13</v>
      </c>
      <c r="D19" s="31">
        <v>95</v>
      </c>
      <c r="E19" s="31">
        <v>0</v>
      </c>
      <c r="F19" s="31">
        <f t="shared" si="0"/>
        <v>-95</v>
      </c>
      <c r="G19" s="31">
        <f t="shared" si="1"/>
        <v>-100</v>
      </c>
      <c r="H19" s="52">
        <f t="shared" si="2"/>
        <v>0</v>
      </c>
    </row>
    <row r="20" spans="1:8" ht="48" customHeight="1" x14ac:dyDescent="0.25">
      <c r="A20" s="35">
        <v>14</v>
      </c>
      <c r="B20" s="28" t="s">
        <v>186</v>
      </c>
      <c r="C20" s="36" t="s">
        <v>13</v>
      </c>
      <c r="D20" s="31">
        <v>100</v>
      </c>
      <c r="E20" s="31">
        <v>0</v>
      </c>
      <c r="F20" s="31">
        <f t="shared" si="0"/>
        <v>-100</v>
      </c>
      <c r="G20" s="31">
        <f t="shared" si="1"/>
        <v>-100</v>
      </c>
      <c r="H20" s="52">
        <f t="shared" si="2"/>
        <v>0</v>
      </c>
    </row>
    <row r="21" spans="1:8" ht="49.5" customHeight="1" x14ac:dyDescent="0.25">
      <c r="A21" s="35">
        <v>15</v>
      </c>
      <c r="B21" s="28" t="s">
        <v>187</v>
      </c>
      <c r="C21" s="36" t="s">
        <v>13</v>
      </c>
      <c r="D21" s="31">
        <v>100</v>
      </c>
      <c r="E21" s="31">
        <v>100</v>
      </c>
      <c r="F21" s="31">
        <f t="shared" si="0"/>
        <v>0</v>
      </c>
      <c r="G21" s="31">
        <f t="shared" si="1"/>
        <v>0</v>
      </c>
      <c r="H21" s="52">
        <f t="shared" si="2"/>
        <v>100</v>
      </c>
    </row>
    <row r="22" spans="1:8" ht="34.5" customHeight="1" x14ac:dyDescent="0.25">
      <c r="A22" s="35">
        <v>16</v>
      </c>
      <c r="B22" s="28" t="s">
        <v>188</v>
      </c>
      <c r="C22" s="36" t="s">
        <v>13</v>
      </c>
      <c r="D22" s="31">
        <v>100</v>
      </c>
      <c r="E22" s="31">
        <v>0</v>
      </c>
      <c r="F22" s="31">
        <f t="shared" si="0"/>
        <v>-100</v>
      </c>
      <c r="G22" s="31">
        <f t="shared" si="1"/>
        <v>-100</v>
      </c>
      <c r="H22" s="52">
        <f t="shared" si="2"/>
        <v>0</v>
      </c>
    </row>
    <row r="23" spans="1:8" ht="82.5" customHeight="1" x14ac:dyDescent="0.25">
      <c r="A23" s="35">
        <v>17</v>
      </c>
      <c r="B23" s="28" t="s">
        <v>209</v>
      </c>
      <c r="C23" s="36" t="s">
        <v>13</v>
      </c>
      <c r="D23" s="31">
        <v>100</v>
      </c>
      <c r="E23" s="31">
        <v>100</v>
      </c>
      <c r="F23" s="31">
        <f t="shared" si="0"/>
        <v>0</v>
      </c>
      <c r="G23" s="31">
        <f t="shared" si="1"/>
        <v>0</v>
      </c>
      <c r="H23" s="52">
        <f t="shared" si="2"/>
        <v>100</v>
      </c>
    </row>
    <row r="24" spans="1:8" ht="47.25" customHeight="1" x14ac:dyDescent="0.25">
      <c r="A24" s="35">
        <v>18</v>
      </c>
      <c r="B24" s="28" t="s">
        <v>189</v>
      </c>
      <c r="C24" s="36" t="s">
        <v>13</v>
      </c>
      <c r="D24" s="31">
        <v>100</v>
      </c>
      <c r="E24" s="31">
        <v>100</v>
      </c>
      <c r="F24" s="31">
        <f>E24-D24</f>
        <v>0</v>
      </c>
      <c r="G24" s="31">
        <f t="shared" si="1"/>
        <v>0</v>
      </c>
      <c r="H24" s="52">
        <f t="shared" si="2"/>
        <v>100</v>
      </c>
    </row>
    <row r="25" spans="1:8" ht="34.5" customHeight="1" x14ac:dyDescent="0.25">
      <c r="A25" s="35">
        <v>19</v>
      </c>
      <c r="B25" s="28" t="s">
        <v>315</v>
      </c>
      <c r="C25" s="36" t="s">
        <v>24</v>
      </c>
      <c r="D25" s="31">
        <v>153</v>
      </c>
      <c r="E25" s="31">
        <v>166</v>
      </c>
      <c r="F25" s="31">
        <f>E25-D25</f>
        <v>13</v>
      </c>
      <c r="G25" s="31">
        <f t="shared" si="1"/>
        <v>8.4967320261437891</v>
      </c>
      <c r="H25" s="52">
        <f t="shared" si="2"/>
        <v>108.49673202614379</v>
      </c>
    </row>
    <row r="26" spans="1:8" ht="25.5" customHeight="1" x14ac:dyDescent="0.25">
      <c r="A26" s="53">
        <v>2</v>
      </c>
      <c r="B26" s="76" t="s">
        <v>60</v>
      </c>
      <c r="C26" s="78"/>
      <c r="D26" s="78"/>
      <c r="E26" s="78"/>
      <c r="F26" s="78"/>
      <c r="G26" s="78"/>
    </row>
    <row r="27" spans="1:8" ht="18.75" customHeight="1" x14ac:dyDescent="0.25">
      <c r="A27" s="35">
        <v>1</v>
      </c>
      <c r="B27" s="28" t="s">
        <v>181</v>
      </c>
      <c r="C27" s="36" t="s">
        <v>179</v>
      </c>
      <c r="D27" s="44">
        <v>47.8</v>
      </c>
      <c r="E27" s="44">
        <v>31.8475</v>
      </c>
      <c r="F27" s="44">
        <f>E27-D27</f>
        <v>-15.952499999999997</v>
      </c>
      <c r="G27" s="43">
        <f>E27/D27*100-100</f>
        <v>-33.373430962343093</v>
      </c>
      <c r="H27" s="55">
        <f>E27/D27*100</f>
        <v>66.626569037656907</v>
      </c>
    </row>
    <row r="28" spans="1:8" ht="31.5" customHeight="1" x14ac:dyDescent="0.25">
      <c r="A28" s="38" t="s">
        <v>61</v>
      </c>
      <c r="B28" s="28" t="s">
        <v>66</v>
      </c>
      <c r="C28" s="36" t="s">
        <v>13</v>
      </c>
      <c r="D28" s="31">
        <v>100</v>
      </c>
      <c r="E28" s="31">
        <v>0</v>
      </c>
      <c r="F28" s="31">
        <f t="shared" ref="F28:F39" si="5">E28-D28</f>
        <v>-100</v>
      </c>
      <c r="G28" s="31">
        <f t="shared" ref="G28:G31" si="6">E28/D28*100-100</f>
        <v>-100</v>
      </c>
      <c r="H28" s="55">
        <f t="shared" ref="H28:H40" si="7">E28/D28*100</f>
        <v>0</v>
      </c>
    </row>
    <row r="29" spans="1:8" ht="35.25" customHeight="1" x14ac:dyDescent="0.25">
      <c r="A29" s="35">
        <v>3</v>
      </c>
      <c r="B29" s="28" t="s">
        <v>67</v>
      </c>
      <c r="C29" s="36" t="s">
        <v>13</v>
      </c>
      <c r="D29" s="31">
        <v>100</v>
      </c>
      <c r="E29" s="31">
        <v>100</v>
      </c>
      <c r="F29" s="31">
        <f t="shared" si="5"/>
        <v>0</v>
      </c>
      <c r="G29" s="31">
        <f t="shared" si="6"/>
        <v>0</v>
      </c>
      <c r="H29" s="55">
        <f t="shared" si="7"/>
        <v>100</v>
      </c>
    </row>
    <row r="30" spans="1:8" ht="32.25" customHeight="1" x14ac:dyDescent="0.25">
      <c r="A30" s="35">
        <v>2</v>
      </c>
      <c r="B30" s="28" t="s">
        <v>194</v>
      </c>
      <c r="C30" s="36" t="s">
        <v>193</v>
      </c>
      <c r="D30" s="31">
        <v>1</v>
      </c>
      <c r="E30" s="31">
        <v>1</v>
      </c>
      <c r="F30" s="31">
        <f t="shared" si="5"/>
        <v>0</v>
      </c>
      <c r="G30" s="31">
        <f t="shared" si="6"/>
        <v>0</v>
      </c>
      <c r="H30" s="55">
        <f t="shared" si="7"/>
        <v>100</v>
      </c>
    </row>
    <row r="31" spans="1:8" ht="49.5" customHeight="1" x14ac:dyDescent="0.25">
      <c r="A31" s="38" t="s">
        <v>47</v>
      </c>
      <c r="B31" s="28" t="s">
        <v>207</v>
      </c>
      <c r="C31" s="36" t="s">
        <v>22</v>
      </c>
      <c r="D31" s="31">
        <v>2</v>
      </c>
      <c r="E31" s="31">
        <v>1</v>
      </c>
      <c r="F31" s="31">
        <f t="shared" si="5"/>
        <v>-1</v>
      </c>
      <c r="G31" s="31">
        <f t="shared" si="6"/>
        <v>-50</v>
      </c>
      <c r="H31" s="55">
        <f t="shared" si="7"/>
        <v>50</v>
      </c>
    </row>
    <row r="32" spans="1:8" ht="48" customHeight="1" x14ac:dyDescent="0.25">
      <c r="A32" s="35">
        <v>4</v>
      </c>
      <c r="B32" s="28" t="s">
        <v>68</v>
      </c>
      <c r="C32" s="36" t="s">
        <v>13</v>
      </c>
      <c r="D32" s="32">
        <v>0.5</v>
      </c>
      <c r="E32" s="32">
        <v>0.16</v>
      </c>
      <c r="F32" s="32">
        <f t="shared" si="5"/>
        <v>-0.33999999999999997</v>
      </c>
      <c r="G32" s="31">
        <f>E32/D32*100-100</f>
        <v>-68</v>
      </c>
      <c r="H32" s="55">
        <f t="shared" si="7"/>
        <v>32</v>
      </c>
    </row>
    <row r="33" spans="1:8" ht="33.75" customHeight="1" x14ac:dyDescent="0.25">
      <c r="A33" s="35">
        <v>5</v>
      </c>
      <c r="B33" s="28" t="s">
        <v>154</v>
      </c>
      <c r="C33" s="36" t="s">
        <v>55</v>
      </c>
      <c r="D33" s="43">
        <v>16.600000000000001</v>
      </c>
      <c r="E33" s="43">
        <v>17.100000000000001</v>
      </c>
      <c r="F33" s="43">
        <f t="shared" si="5"/>
        <v>0.5</v>
      </c>
      <c r="G33" s="43">
        <f t="shared" ref="G33:G34" si="8">E33/D33*100-100</f>
        <v>3.0120481927710756</v>
      </c>
      <c r="H33" s="55">
        <f t="shared" si="7"/>
        <v>103.01204819277108</v>
      </c>
    </row>
    <row r="34" spans="1:8" ht="33" customHeight="1" x14ac:dyDescent="0.25">
      <c r="A34" s="38" t="s">
        <v>192</v>
      </c>
      <c r="B34" s="28" t="s">
        <v>152</v>
      </c>
      <c r="C34" s="36" t="s">
        <v>13</v>
      </c>
      <c r="D34" s="31">
        <v>86</v>
      </c>
      <c r="E34" s="31">
        <v>100</v>
      </c>
      <c r="F34" s="31">
        <f t="shared" si="5"/>
        <v>14</v>
      </c>
      <c r="G34" s="31">
        <f t="shared" si="8"/>
        <v>16.279069767441868</v>
      </c>
      <c r="H34" s="55">
        <f t="shared" si="7"/>
        <v>116.27906976744187</v>
      </c>
    </row>
    <row r="35" spans="1:8" ht="18.75" customHeight="1" x14ac:dyDescent="0.25">
      <c r="A35" s="35">
        <v>7</v>
      </c>
      <c r="B35" s="28" t="s">
        <v>165</v>
      </c>
      <c r="C35" s="36" t="s">
        <v>167</v>
      </c>
      <c r="D35" s="31">
        <v>32</v>
      </c>
      <c r="E35" s="31">
        <v>0</v>
      </c>
      <c r="F35" s="31">
        <f t="shared" si="5"/>
        <v>-32</v>
      </c>
      <c r="G35" s="31">
        <f>E35/D35*100-100</f>
        <v>-100</v>
      </c>
      <c r="H35" s="55">
        <f t="shared" si="7"/>
        <v>0</v>
      </c>
    </row>
    <row r="36" spans="1:8" ht="34.5" customHeight="1" x14ac:dyDescent="0.25">
      <c r="A36" s="35">
        <v>8</v>
      </c>
      <c r="B36" s="28" t="s">
        <v>196</v>
      </c>
      <c r="C36" s="36" t="s">
        <v>195</v>
      </c>
      <c r="D36" s="43">
        <v>1204.5</v>
      </c>
      <c r="E36" s="43">
        <v>0</v>
      </c>
      <c r="F36" s="43">
        <f t="shared" si="5"/>
        <v>-1204.5</v>
      </c>
      <c r="G36" s="31">
        <f>E36/D36*100-100</f>
        <v>-100</v>
      </c>
      <c r="H36" s="55">
        <f t="shared" si="7"/>
        <v>0</v>
      </c>
    </row>
    <row r="37" spans="1:8" ht="33.75" customHeight="1" x14ac:dyDescent="0.25">
      <c r="A37" s="38" t="s">
        <v>191</v>
      </c>
      <c r="B37" s="28" t="s">
        <v>180</v>
      </c>
      <c r="C37" s="36" t="s">
        <v>179</v>
      </c>
      <c r="D37" s="70">
        <v>35.84628</v>
      </c>
      <c r="E37" s="70">
        <v>13.824999999999999</v>
      </c>
      <c r="F37" s="44">
        <f t="shared" si="5"/>
        <v>-22.021280000000001</v>
      </c>
      <c r="G37" s="31">
        <f t="shared" ref="G37:G39" si="9">E37/D37*100-100</f>
        <v>-61.432539164454447</v>
      </c>
      <c r="H37" s="55">
        <f t="shared" si="7"/>
        <v>38.567460835545553</v>
      </c>
    </row>
    <row r="38" spans="1:8" ht="33.75" customHeight="1" x14ac:dyDescent="0.25">
      <c r="A38" s="35">
        <v>10</v>
      </c>
      <c r="B38" s="28" t="s">
        <v>214</v>
      </c>
      <c r="C38" s="36" t="s">
        <v>22</v>
      </c>
      <c r="D38" s="31">
        <v>2134</v>
      </c>
      <c r="E38" s="31">
        <v>936</v>
      </c>
      <c r="F38" s="31">
        <f t="shared" si="5"/>
        <v>-1198</v>
      </c>
      <c r="G38" s="31">
        <f t="shared" si="9"/>
        <v>-56.138706654170569</v>
      </c>
      <c r="H38" s="55">
        <f t="shared" si="7"/>
        <v>43.861293345829431</v>
      </c>
    </row>
    <row r="39" spans="1:8" ht="33.75" customHeight="1" x14ac:dyDescent="0.25">
      <c r="A39" s="35"/>
      <c r="B39" s="28" t="s">
        <v>316</v>
      </c>
      <c r="C39" s="36" t="s">
        <v>24</v>
      </c>
      <c r="D39" s="31">
        <v>2</v>
      </c>
      <c r="E39" s="31">
        <v>2</v>
      </c>
      <c r="F39" s="31">
        <f t="shared" si="5"/>
        <v>0</v>
      </c>
      <c r="G39" s="31">
        <f t="shared" si="9"/>
        <v>0</v>
      </c>
      <c r="H39" s="55">
        <f t="shared" si="7"/>
        <v>100</v>
      </c>
    </row>
    <row r="40" spans="1:8" ht="18.75" customHeight="1" x14ac:dyDescent="0.25">
      <c r="A40" s="35">
        <v>11</v>
      </c>
      <c r="B40" s="28" t="s">
        <v>228</v>
      </c>
      <c r="C40" s="36" t="s">
        <v>13</v>
      </c>
      <c r="D40" s="31">
        <v>100</v>
      </c>
      <c r="E40" s="31">
        <v>100</v>
      </c>
      <c r="F40" s="31">
        <f t="shared" ref="F40:F41" si="10">E40-D40</f>
        <v>0</v>
      </c>
      <c r="G40" s="31">
        <f t="shared" ref="G40:G41" si="11">E40/D40*100-100</f>
        <v>0</v>
      </c>
      <c r="H40" s="55">
        <f t="shared" si="7"/>
        <v>100</v>
      </c>
    </row>
    <row r="41" spans="1:8" ht="31.5" x14ac:dyDescent="0.25">
      <c r="A41" s="38" t="s">
        <v>283</v>
      </c>
      <c r="B41" s="28" t="s">
        <v>274</v>
      </c>
      <c r="C41" s="36" t="s">
        <v>24</v>
      </c>
      <c r="D41" s="31">
        <v>1</v>
      </c>
      <c r="E41" s="31">
        <v>0</v>
      </c>
      <c r="F41" s="31">
        <f t="shared" si="10"/>
        <v>-1</v>
      </c>
      <c r="G41" s="31">
        <f t="shared" si="11"/>
        <v>-100</v>
      </c>
      <c r="H41" s="61"/>
    </row>
    <row r="42" spans="1:8" ht="39" customHeight="1" x14ac:dyDescent="0.25">
      <c r="A42" s="53">
        <v>3</v>
      </c>
      <c r="B42" s="76" t="s">
        <v>325</v>
      </c>
      <c r="C42" s="77"/>
      <c r="D42" s="77"/>
      <c r="E42" s="77"/>
      <c r="F42" s="77"/>
      <c r="G42" s="77"/>
    </row>
    <row r="43" spans="1:8" ht="33" customHeight="1" x14ac:dyDescent="0.25">
      <c r="A43" s="35">
        <v>1</v>
      </c>
      <c r="B43" s="39" t="s">
        <v>210</v>
      </c>
      <c r="C43" s="35" t="s">
        <v>23</v>
      </c>
      <c r="D43" s="43">
        <v>188.1</v>
      </c>
      <c r="E43" s="43">
        <v>119.7</v>
      </c>
      <c r="F43" s="43">
        <f t="shared" ref="F43:F48" si="12">E43-D43</f>
        <v>-68.399999999999991</v>
      </c>
      <c r="G43" s="31">
        <f t="shared" ref="G43:G48" si="13">E43/D43*100-100</f>
        <v>-36.363636363636367</v>
      </c>
      <c r="H43" s="52">
        <f>E43/D43*100</f>
        <v>63.636363636363633</v>
      </c>
    </row>
    <row r="44" spans="1:8" ht="50.25" customHeight="1" x14ac:dyDescent="0.25">
      <c r="A44" s="35">
        <v>2</v>
      </c>
      <c r="B44" s="39" t="s">
        <v>69</v>
      </c>
      <c r="C44" s="35" t="s">
        <v>13</v>
      </c>
      <c r="D44" s="43">
        <v>6.4</v>
      </c>
      <c r="E44" s="43">
        <v>0</v>
      </c>
      <c r="F44" s="43">
        <f t="shared" si="12"/>
        <v>-6.4</v>
      </c>
      <c r="G44" s="43">
        <f t="shared" si="13"/>
        <v>-100</v>
      </c>
      <c r="H44" s="52">
        <f t="shared" ref="H44:H48" si="14">E44/D44*100</f>
        <v>0</v>
      </c>
    </row>
    <row r="45" spans="1:8" ht="18" customHeight="1" x14ac:dyDescent="0.25">
      <c r="A45" s="35">
        <v>3</v>
      </c>
      <c r="B45" s="39" t="s">
        <v>32</v>
      </c>
      <c r="C45" s="35" t="s">
        <v>23</v>
      </c>
      <c r="D45" s="43">
        <v>80</v>
      </c>
      <c r="E45" s="43">
        <v>51.9</v>
      </c>
      <c r="F45" s="43">
        <f t="shared" si="12"/>
        <v>-28.1</v>
      </c>
      <c r="G45" s="31">
        <f t="shared" si="13"/>
        <v>-35.125</v>
      </c>
      <c r="H45" s="52">
        <f t="shared" si="14"/>
        <v>64.875</v>
      </c>
    </row>
    <row r="46" spans="1:8" ht="34.5" customHeight="1" x14ac:dyDescent="0.25">
      <c r="A46" s="35">
        <v>4</v>
      </c>
      <c r="B46" s="39" t="s">
        <v>147</v>
      </c>
      <c r="C46" s="35" t="s">
        <v>13</v>
      </c>
      <c r="D46" s="43">
        <v>22.7</v>
      </c>
      <c r="E46" s="43">
        <v>23</v>
      </c>
      <c r="F46" s="43">
        <f t="shared" si="12"/>
        <v>0.30000000000000071</v>
      </c>
      <c r="G46" s="31">
        <f t="shared" si="13"/>
        <v>1.3215859030837152</v>
      </c>
      <c r="H46" s="52">
        <f t="shared" si="14"/>
        <v>101.32158590308372</v>
      </c>
    </row>
    <row r="47" spans="1:8" ht="34.5" customHeight="1" x14ac:dyDescent="0.25">
      <c r="A47" s="35">
        <v>5</v>
      </c>
      <c r="B47" s="39" t="s">
        <v>172</v>
      </c>
      <c r="C47" s="35" t="s">
        <v>13</v>
      </c>
      <c r="D47" s="32">
        <v>1.3</v>
      </c>
      <c r="E47" s="32">
        <v>0.13</v>
      </c>
      <c r="F47" s="32">
        <f t="shared" si="12"/>
        <v>-1.17</v>
      </c>
      <c r="G47" s="43">
        <f t="shared" si="13"/>
        <v>-90</v>
      </c>
      <c r="H47" s="52">
        <f t="shared" si="14"/>
        <v>10</v>
      </c>
    </row>
    <row r="48" spans="1:8" ht="20.25" customHeight="1" x14ac:dyDescent="0.25">
      <c r="A48" s="35">
        <v>6</v>
      </c>
      <c r="B48" s="39" t="s">
        <v>197</v>
      </c>
      <c r="C48" s="35" t="s">
        <v>22</v>
      </c>
      <c r="D48" s="31">
        <v>10</v>
      </c>
      <c r="E48" s="31">
        <v>23</v>
      </c>
      <c r="F48" s="31">
        <f t="shared" si="12"/>
        <v>13</v>
      </c>
      <c r="G48" s="31">
        <f t="shared" si="13"/>
        <v>129.99999999999997</v>
      </c>
      <c r="H48" s="52">
        <f t="shared" si="14"/>
        <v>229.99999999999997</v>
      </c>
    </row>
    <row r="49" spans="1:8" ht="25.5" customHeight="1" x14ac:dyDescent="0.25">
      <c r="A49" s="53">
        <v>4</v>
      </c>
      <c r="B49" s="76" t="s">
        <v>70</v>
      </c>
      <c r="C49" s="77"/>
      <c r="D49" s="77"/>
      <c r="E49" s="77"/>
      <c r="F49" s="77"/>
      <c r="G49" s="77"/>
    </row>
    <row r="50" spans="1:8" ht="81.75" customHeight="1" x14ac:dyDescent="0.25">
      <c r="A50" s="35">
        <v>1</v>
      </c>
      <c r="B50" s="40" t="s">
        <v>72</v>
      </c>
      <c r="C50" s="32" t="s">
        <v>13</v>
      </c>
      <c r="D50" s="43">
        <v>74.8</v>
      </c>
      <c r="E50" s="43">
        <v>87</v>
      </c>
      <c r="F50" s="43">
        <f t="shared" ref="F50:F55" si="15">E50-D50</f>
        <v>12.200000000000003</v>
      </c>
      <c r="G50" s="31">
        <f t="shared" ref="G50:G55" si="16">E50/D50*100-100</f>
        <v>16.310160427807489</v>
      </c>
      <c r="H50" s="52">
        <f>E50/D50*100</f>
        <v>116.31016042780749</v>
      </c>
    </row>
    <row r="51" spans="1:8" ht="30.75" customHeight="1" x14ac:dyDescent="0.25">
      <c r="A51" s="35">
        <v>2</v>
      </c>
      <c r="B51" s="40" t="s">
        <v>73</v>
      </c>
      <c r="C51" s="32" t="s">
        <v>22</v>
      </c>
      <c r="D51" s="31">
        <v>3635</v>
      </c>
      <c r="E51" s="31">
        <v>2158</v>
      </c>
      <c r="F51" s="31">
        <f t="shared" si="15"/>
        <v>-1477</v>
      </c>
      <c r="G51" s="31">
        <f t="shared" si="16"/>
        <v>-40.632737276478679</v>
      </c>
      <c r="H51" s="52">
        <f t="shared" ref="H51:H55" si="17">E51/D51*100</f>
        <v>59.367262723521321</v>
      </c>
    </row>
    <row r="52" spans="1:8" ht="33" customHeight="1" x14ac:dyDescent="0.25">
      <c r="A52" s="35">
        <v>3</v>
      </c>
      <c r="B52" s="40" t="s">
        <v>74</v>
      </c>
      <c r="C52" s="32" t="s">
        <v>22</v>
      </c>
      <c r="D52" s="31">
        <v>4550</v>
      </c>
      <c r="E52" s="31">
        <v>4074</v>
      </c>
      <c r="F52" s="31">
        <f t="shared" si="15"/>
        <v>-476</v>
      </c>
      <c r="G52" s="31">
        <f t="shared" si="16"/>
        <v>-10.461538461538467</v>
      </c>
      <c r="H52" s="52">
        <f t="shared" si="17"/>
        <v>89.538461538461533</v>
      </c>
    </row>
    <row r="53" spans="1:8" ht="97.5" customHeight="1" x14ac:dyDescent="0.25">
      <c r="A53" s="35">
        <v>4</v>
      </c>
      <c r="B53" s="40" t="s">
        <v>71</v>
      </c>
      <c r="C53" s="32" t="s">
        <v>13</v>
      </c>
      <c r="D53" s="43">
        <v>15.6</v>
      </c>
      <c r="E53" s="43">
        <v>11</v>
      </c>
      <c r="F53" s="31">
        <f t="shared" si="15"/>
        <v>-4.5999999999999996</v>
      </c>
      <c r="G53" s="31">
        <f t="shared" si="16"/>
        <v>-29.487179487179489</v>
      </c>
      <c r="H53" s="52">
        <f t="shared" si="17"/>
        <v>70.512820512820511</v>
      </c>
    </row>
    <row r="54" spans="1:8" ht="49.5" customHeight="1" x14ac:dyDescent="0.25">
      <c r="A54" s="35">
        <v>5</v>
      </c>
      <c r="B54" s="40" t="s">
        <v>75</v>
      </c>
      <c r="C54" s="32" t="s">
        <v>23</v>
      </c>
      <c r="D54" s="31">
        <v>200</v>
      </c>
      <c r="E54" s="31">
        <v>112</v>
      </c>
      <c r="F54" s="31">
        <f t="shared" si="15"/>
        <v>-88</v>
      </c>
      <c r="G54" s="31">
        <f t="shared" si="16"/>
        <v>-43.999999999999993</v>
      </c>
      <c r="H54" s="52">
        <f t="shared" si="17"/>
        <v>56.000000000000007</v>
      </c>
    </row>
    <row r="55" spans="1:8" ht="48" customHeight="1" x14ac:dyDescent="0.25">
      <c r="A55" s="35">
        <v>6</v>
      </c>
      <c r="B55" s="40" t="s">
        <v>76</v>
      </c>
      <c r="C55" s="32" t="s">
        <v>22</v>
      </c>
      <c r="D55" s="31">
        <v>1580</v>
      </c>
      <c r="E55" s="31">
        <v>748</v>
      </c>
      <c r="F55" s="31">
        <f t="shared" si="15"/>
        <v>-832</v>
      </c>
      <c r="G55" s="31">
        <f t="shared" si="16"/>
        <v>-52.658227848101262</v>
      </c>
      <c r="H55" s="52">
        <f t="shared" si="17"/>
        <v>47.341772151898738</v>
      </c>
    </row>
    <row r="56" spans="1:8" ht="36.75" customHeight="1" x14ac:dyDescent="0.25">
      <c r="A56" s="53">
        <v>5</v>
      </c>
      <c r="B56" s="76" t="s">
        <v>77</v>
      </c>
      <c r="C56" s="77"/>
      <c r="D56" s="77"/>
      <c r="E56" s="77"/>
      <c r="F56" s="77"/>
      <c r="G56" s="77"/>
    </row>
    <row r="57" spans="1:8" ht="33.75" customHeight="1" x14ac:dyDescent="0.25">
      <c r="A57" s="35">
        <v>1</v>
      </c>
      <c r="B57" s="28" t="s">
        <v>78</v>
      </c>
      <c r="C57" s="35" t="s">
        <v>13</v>
      </c>
      <c r="D57" s="32">
        <v>100</v>
      </c>
      <c r="E57" s="32">
        <v>0.62</v>
      </c>
      <c r="F57" s="32">
        <f>E57-D57</f>
        <v>-99.38</v>
      </c>
      <c r="G57" s="32">
        <f>E57/D57*100-100</f>
        <v>-99.38</v>
      </c>
    </row>
    <row r="58" spans="1:8" ht="32.25" customHeight="1" x14ac:dyDescent="0.25">
      <c r="A58" s="35">
        <v>2</v>
      </c>
      <c r="B58" s="28" t="s">
        <v>33</v>
      </c>
      <c r="C58" s="35" t="s">
        <v>13</v>
      </c>
      <c r="D58" s="32">
        <v>100</v>
      </c>
      <c r="E58" s="32">
        <v>16.18</v>
      </c>
      <c r="F58" s="32">
        <f>E58-D58</f>
        <v>-83.82</v>
      </c>
      <c r="G58" s="32">
        <f>E58/D58*100-100</f>
        <v>-83.82</v>
      </c>
    </row>
    <row r="59" spans="1:8" ht="23.25" customHeight="1" x14ac:dyDescent="0.25">
      <c r="A59" s="53">
        <v>6</v>
      </c>
      <c r="B59" s="76" t="s">
        <v>79</v>
      </c>
      <c r="C59" s="77"/>
      <c r="D59" s="77"/>
      <c r="E59" s="77"/>
      <c r="F59" s="77"/>
      <c r="G59" s="77"/>
    </row>
    <row r="60" spans="1:8" ht="33" customHeight="1" x14ac:dyDescent="0.25">
      <c r="A60" s="35">
        <v>1</v>
      </c>
      <c r="B60" s="28" t="s">
        <v>166</v>
      </c>
      <c r="C60" s="35" t="s">
        <v>22</v>
      </c>
      <c r="D60" s="31">
        <v>1052</v>
      </c>
      <c r="E60" s="31">
        <v>1106</v>
      </c>
      <c r="F60" s="31">
        <f>E60-D60</f>
        <v>54</v>
      </c>
      <c r="G60" s="31">
        <f>E60/D60*100-100</f>
        <v>5.1330798479087321</v>
      </c>
      <c r="H60" s="52">
        <f>E60/D60*100</f>
        <v>105.13307984790873</v>
      </c>
    </row>
    <row r="61" spans="1:8" ht="48.75" customHeight="1" x14ac:dyDescent="0.25">
      <c r="A61" s="38" t="s">
        <v>61</v>
      </c>
      <c r="B61" s="28" t="s">
        <v>81</v>
      </c>
      <c r="C61" s="35" t="s">
        <v>13</v>
      </c>
      <c r="D61" s="31">
        <v>100</v>
      </c>
      <c r="E61" s="31">
        <v>100</v>
      </c>
      <c r="F61" s="31">
        <f>E61-D61</f>
        <v>0</v>
      </c>
      <c r="G61" s="31">
        <f>E61/D61*100-100</f>
        <v>0</v>
      </c>
      <c r="H61" s="52">
        <f t="shared" ref="H61:H91" si="18">E61/D61*100</f>
        <v>100</v>
      </c>
    </row>
    <row r="62" spans="1:8" ht="48" customHeight="1" x14ac:dyDescent="0.25">
      <c r="A62" s="38" t="s">
        <v>47</v>
      </c>
      <c r="B62" s="28" t="s">
        <v>82</v>
      </c>
      <c r="C62" s="35" t="s">
        <v>13</v>
      </c>
      <c r="D62" s="43">
        <v>33.200000000000003</v>
      </c>
      <c r="E62" s="43">
        <v>24</v>
      </c>
      <c r="F62" s="43">
        <f>E62-D62</f>
        <v>-9.2000000000000028</v>
      </c>
      <c r="G62" s="31">
        <f>E62/D62*100-100</f>
        <v>-27.710843373493987</v>
      </c>
      <c r="H62" s="52">
        <f t="shared" si="18"/>
        <v>72.289156626506013</v>
      </c>
    </row>
    <row r="63" spans="1:8" ht="48" customHeight="1" x14ac:dyDescent="0.25">
      <c r="A63" s="35">
        <v>4</v>
      </c>
      <c r="B63" s="28" t="s">
        <v>83</v>
      </c>
      <c r="C63" s="35" t="s">
        <v>13</v>
      </c>
      <c r="D63" s="43">
        <v>56.2</v>
      </c>
      <c r="E63" s="43">
        <v>39</v>
      </c>
      <c r="F63" s="43">
        <f t="shared" ref="F63:F91" si="19">E63-D63</f>
        <v>-17.200000000000003</v>
      </c>
      <c r="G63" s="31">
        <f t="shared" ref="G63:G91" si="20">E63/D63*100-100</f>
        <v>-30.604982206405694</v>
      </c>
      <c r="H63" s="52">
        <f t="shared" si="18"/>
        <v>69.395017793594306</v>
      </c>
    </row>
    <row r="64" spans="1:8" ht="32.25" customHeight="1" x14ac:dyDescent="0.25">
      <c r="A64" s="35">
        <v>5</v>
      </c>
      <c r="B64" s="28" t="s">
        <v>148</v>
      </c>
      <c r="C64" s="35" t="s">
        <v>13</v>
      </c>
      <c r="D64" s="43">
        <v>100</v>
      </c>
      <c r="E64" s="43">
        <v>66.099999999999994</v>
      </c>
      <c r="F64" s="43">
        <f t="shared" si="19"/>
        <v>-33.900000000000006</v>
      </c>
      <c r="G64" s="31">
        <f t="shared" si="20"/>
        <v>-33.900000000000006</v>
      </c>
      <c r="H64" s="52">
        <f t="shared" si="18"/>
        <v>66.099999999999994</v>
      </c>
    </row>
    <row r="65" spans="1:8" ht="47.25" customHeight="1" x14ac:dyDescent="0.25">
      <c r="A65" s="38" t="s">
        <v>192</v>
      </c>
      <c r="B65" s="28" t="s">
        <v>84</v>
      </c>
      <c r="C65" s="35" t="s">
        <v>13</v>
      </c>
      <c r="D65" s="43">
        <v>23.8</v>
      </c>
      <c r="E65" s="43">
        <v>23.8</v>
      </c>
      <c r="F65" s="43">
        <f t="shared" si="19"/>
        <v>0</v>
      </c>
      <c r="G65" s="31">
        <f t="shared" si="20"/>
        <v>0</v>
      </c>
      <c r="H65" s="52">
        <f t="shared" si="18"/>
        <v>100</v>
      </c>
    </row>
    <row r="66" spans="1:8" ht="18.75" customHeight="1" x14ac:dyDescent="0.25">
      <c r="A66" s="35">
        <v>7</v>
      </c>
      <c r="B66" s="28" t="s">
        <v>85</v>
      </c>
      <c r="C66" s="35" t="s">
        <v>13</v>
      </c>
      <c r="D66" s="43">
        <v>87</v>
      </c>
      <c r="E66" s="43">
        <v>82.8</v>
      </c>
      <c r="F66" s="43">
        <f t="shared" si="19"/>
        <v>-4.2000000000000028</v>
      </c>
      <c r="G66" s="31">
        <f t="shared" si="20"/>
        <v>-4.8275862068965552</v>
      </c>
      <c r="H66" s="52">
        <f t="shared" si="18"/>
        <v>95.172413793103445</v>
      </c>
    </row>
    <row r="67" spans="1:8" ht="48.75" customHeight="1" x14ac:dyDescent="0.25">
      <c r="A67" s="35">
        <v>8</v>
      </c>
      <c r="B67" s="28" t="s">
        <v>86</v>
      </c>
      <c r="C67" s="35" t="s">
        <v>13</v>
      </c>
      <c r="D67" s="43">
        <v>10</v>
      </c>
      <c r="E67" s="43">
        <v>15.5</v>
      </c>
      <c r="F67" s="43">
        <f t="shared" si="19"/>
        <v>5.5</v>
      </c>
      <c r="G67" s="31">
        <f t="shared" si="20"/>
        <v>55</v>
      </c>
      <c r="H67" s="52">
        <f t="shared" si="18"/>
        <v>155</v>
      </c>
    </row>
    <row r="68" spans="1:8" ht="30.75" customHeight="1" x14ac:dyDescent="0.25">
      <c r="A68" s="38" t="s">
        <v>191</v>
      </c>
      <c r="B68" s="28" t="s">
        <v>87</v>
      </c>
      <c r="C68" s="35" t="s">
        <v>13</v>
      </c>
      <c r="D68" s="31">
        <v>97</v>
      </c>
      <c r="E68" s="31">
        <v>37</v>
      </c>
      <c r="F68" s="31">
        <f t="shared" si="19"/>
        <v>-60</v>
      </c>
      <c r="G68" s="31">
        <f t="shared" si="20"/>
        <v>-61.855670103092784</v>
      </c>
      <c r="H68" s="52">
        <f t="shared" si="18"/>
        <v>38.144329896907216</v>
      </c>
    </row>
    <row r="69" spans="1:8" ht="32.25" customHeight="1" x14ac:dyDescent="0.25">
      <c r="A69" s="35">
        <v>10</v>
      </c>
      <c r="B69" s="28" t="s">
        <v>80</v>
      </c>
      <c r="C69" s="35" t="s">
        <v>22</v>
      </c>
      <c r="D69" s="31">
        <v>3760</v>
      </c>
      <c r="E69" s="31">
        <v>3550</v>
      </c>
      <c r="F69" s="31">
        <f t="shared" si="19"/>
        <v>-210</v>
      </c>
      <c r="G69" s="31">
        <f t="shared" si="20"/>
        <v>-5.5851063829787222</v>
      </c>
      <c r="H69" s="52">
        <f t="shared" si="18"/>
        <v>94.414893617021278</v>
      </c>
    </row>
    <row r="70" spans="1:8" ht="64.5" customHeight="1" x14ac:dyDescent="0.25">
      <c r="A70" s="35">
        <v>11</v>
      </c>
      <c r="B70" s="28" t="s">
        <v>88</v>
      </c>
      <c r="C70" s="35" t="s">
        <v>13</v>
      </c>
      <c r="D70" s="31">
        <v>15</v>
      </c>
      <c r="E70" s="31">
        <v>20</v>
      </c>
      <c r="F70" s="31">
        <f t="shared" si="19"/>
        <v>5</v>
      </c>
      <c r="G70" s="31">
        <f t="shared" si="20"/>
        <v>33.333333333333314</v>
      </c>
      <c r="H70" s="52">
        <f t="shared" si="18"/>
        <v>133.33333333333331</v>
      </c>
    </row>
    <row r="71" spans="1:8" ht="45.75" customHeight="1" x14ac:dyDescent="0.25">
      <c r="A71" s="35">
        <v>12</v>
      </c>
      <c r="B71" s="28" t="s">
        <v>89</v>
      </c>
      <c r="C71" s="35" t="s">
        <v>13</v>
      </c>
      <c r="D71" s="43">
        <v>12</v>
      </c>
      <c r="E71" s="43">
        <v>50</v>
      </c>
      <c r="F71" s="43">
        <f t="shared" si="19"/>
        <v>38</v>
      </c>
      <c r="G71" s="43">
        <f t="shared" si="20"/>
        <v>316.66666666666669</v>
      </c>
      <c r="H71" s="52">
        <f t="shared" si="18"/>
        <v>416.66666666666669</v>
      </c>
    </row>
    <row r="72" spans="1:8" ht="48" customHeight="1" x14ac:dyDescent="0.25">
      <c r="A72" s="35">
        <v>13</v>
      </c>
      <c r="B72" s="28" t="s">
        <v>90</v>
      </c>
      <c r="C72" s="35" t="s">
        <v>13</v>
      </c>
      <c r="D72" s="31">
        <v>100</v>
      </c>
      <c r="E72" s="31">
        <v>100</v>
      </c>
      <c r="F72" s="31">
        <f t="shared" si="19"/>
        <v>0</v>
      </c>
      <c r="G72" s="31">
        <f t="shared" si="20"/>
        <v>0</v>
      </c>
      <c r="H72" s="52">
        <f t="shared" si="18"/>
        <v>100</v>
      </c>
    </row>
    <row r="73" spans="1:8" ht="34.5" customHeight="1" x14ac:dyDescent="0.25">
      <c r="A73" s="35">
        <v>14</v>
      </c>
      <c r="B73" s="28" t="s">
        <v>91</v>
      </c>
      <c r="C73" s="35" t="s">
        <v>13</v>
      </c>
      <c r="D73" s="31">
        <v>100</v>
      </c>
      <c r="E73" s="31">
        <v>100</v>
      </c>
      <c r="F73" s="31">
        <f t="shared" si="19"/>
        <v>0</v>
      </c>
      <c r="G73" s="31">
        <f t="shared" si="20"/>
        <v>0</v>
      </c>
      <c r="H73" s="52">
        <f t="shared" si="18"/>
        <v>100</v>
      </c>
    </row>
    <row r="74" spans="1:8" ht="63" customHeight="1" x14ac:dyDescent="0.25">
      <c r="A74" s="35">
        <v>15</v>
      </c>
      <c r="B74" s="28" t="s">
        <v>92</v>
      </c>
      <c r="C74" s="35" t="s">
        <v>13</v>
      </c>
      <c r="D74" s="31">
        <v>100</v>
      </c>
      <c r="E74" s="31">
        <v>100</v>
      </c>
      <c r="F74" s="31">
        <f t="shared" si="19"/>
        <v>0</v>
      </c>
      <c r="G74" s="31">
        <f t="shared" si="20"/>
        <v>0</v>
      </c>
      <c r="H74" s="52">
        <f t="shared" si="18"/>
        <v>100</v>
      </c>
    </row>
    <row r="75" spans="1:8" ht="48" customHeight="1" x14ac:dyDescent="0.25">
      <c r="A75" s="35">
        <v>16</v>
      </c>
      <c r="B75" s="28" t="s">
        <v>173</v>
      </c>
      <c r="C75" s="35" t="s">
        <v>13</v>
      </c>
      <c r="D75" s="31">
        <v>100</v>
      </c>
      <c r="E75" s="31">
        <v>100</v>
      </c>
      <c r="F75" s="31">
        <f t="shared" si="19"/>
        <v>0</v>
      </c>
      <c r="G75" s="31">
        <f t="shared" si="20"/>
        <v>0</v>
      </c>
      <c r="H75" s="52">
        <f t="shared" si="18"/>
        <v>100</v>
      </c>
    </row>
    <row r="76" spans="1:8" ht="49.5" customHeight="1" x14ac:dyDescent="0.25">
      <c r="A76" s="35">
        <v>17</v>
      </c>
      <c r="B76" s="28" t="s">
        <v>163</v>
      </c>
      <c r="C76" s="35" t="s">
        <v>22</v>
      </c>
      <c r="D76" s="31">
        <v>22</v>
      </c>
      <c r="E76" s="31">
        <v>0</v>
      </c>
      <c r="F76" s="31">
        <f t="shared" si="19"/>
        <v>-22</v>
      </c>
      <c r="G76" s="31">
        <f t="shared" si="20"/>
        <v>-100</v>
      </c>
      <c r="H76" s="52">
        <f t="shared" si="18"/>
        <v>0</v>
      </c>
    </row>
    <row r="77" spans="1:8" ht="31.5" customHeight="1" x14ac:dyDescent="0.25">
      <c r="A77" s="35">
        <v>18</v>
      </c>
      <c r="B77" s="28" t="s">
        <v>149</v>
      </c>
      <c r="C77" s="35" t="s">
        <v>13</v>
      </c>
      <c r="D77" s="43">
        <v>24</v>
      </c>
      <c r="E77" s="43">
        <v>11</v>
      </c>
      <c r="F77" s="43">
        <f t="shared" si="19"/>
        <v>-13</v>
      </c>
      <c r="G77" s="31">
        <f t="shared" si="20"/>
        <v>-54.166666666666671</v>
      </c>
      <c r="H77" s="52">
        <f t="shared" si="18"/>
        <v>45.833333333333329</v>
      </c>
    </row>
    <row r="78" spans="1:8" ht="31.5" customHeight="1" x14ac:dyDescent="0.25">
      <c r="A78" s="35">
        <v>19</v>
      </c>
      <c r="B78" s="28" t="s">
        <v>150</v>
      </c>
      <c r="C78" s="35" t="s">
        <v>13</v>
      </c>
      <c r="D78" s="43">
        <v>97.7</v>
      </c>
      <c r="E78" s="43">
        <v>98</v>
      </c>
      <c r="F78" s="43">
        <f t="shared" si="19"/>
        <v>0.29999999999999716</v>
      </c>
      <c r="G78" s="43">
        <f t="shared" si="20"/>
        <v>0.30706243602864447</v>
      </c>
      <c r="H78" s="52">
        <f t="shared" si="18"/>
        <v>100.30706243602864</v>
      </c>
    </row>
    <row r="79" spans="1:8" ht="32.25" customHeight="1" x14ac:dyDescent="0.25">
      <c r="A79" s="35">
        <v>20</v>
      </c>
      <c r="B79" s="28" t="s">
        <v>151</v>
      </c>
      <c r="C79" s="35" t="s">
        <v>13</v>
      </c>
      <c r="D79" s="43">
        <v>91</v>
      </c>
      <c r="E79" s="43">
        <v>91</v>
      </c>
      <c r="F79" s="43">
        <f t="shared" si="19"/>
        <v>0</v>
      </c>
      <c r="G79" s="43">
        <f t="shared" si="20"/>
        <v>0</v>
      </c>
      <c r="H79" s="52">
        <f t="shared" si="18"/>
        <v>100</v>
      </c>
    </row>
    <row r="80" spans="1:8" ht="46.5" customHeight="1" x14ac:dyDescent="0.25">
      <c r="A80" s="35">
        <v>21</v>
      </c>
      <c r="B80" s="28" t="s">
        <v>174</v>
      </c>
      <c r="C80" s="35" t="s">
        <v>13</v>
      </c>
      <c r="D80" s="43">
        <v>100</v>
      </c>
      <c r="E80" s="43">
        <v>100</v>
      </c>
      <c r="F80" s="43">
        <f t="shared" si="19"/>
        <v>0</v>
      </c>
      <c r="G80" s="43">
        <f t="shared" si="20"/>
        <v>0</v>
      </c>
      <c r="H80" s="52">
        <f t="shared" si="18"/>
        <v>100</v>
      </c>
    </row>
    <row r="81" spans="1:8" ht="63" customHeight="1" x14ac:dyDescent="0.25">
      <c r="A81" s="35">
        <v>22</v>
      </c>
      <c r="B81" s="28" t="s">
        <v>175</v>
      </c>
      <c r="C81" s="35" t="s">
        <v>13</v>
      </c>
      <c r="D81" s="43">
        <v>100</v>
      </c>
      <c r="E81" s="43">
        <v>100</v>
      </c>
      <c r="F81" s="43">
        <f t="shared" si="19"/>
        <v>0</v>
      </c>
      <c r="G81" s="43">
        <f t="shared" si="20"/>
        <v>0</v>
      </c>
      <c r="H81" s="52">
        <f t="shared" si="18"/>
        <v>100</v>
      </c>
    </row>
    <row r="82" spans="1:8" ht="21.75" customHeight="1" x14ac:dyDescent="0.25">
      <c r="A82" s="35">
        <v>23</v>
      </c>
      <c r="B82" s="28" t="s">
        <v>215</v>
      </c>
      <c r="C82" s="35" t="s">
        <v>13</v>
      </c>
      <c r="D82" s="43">
        <v>100</v>
      </c>
      <c r="E82" s="43">
        <v>100</v>
      </c>
      <c r="F82" s="43">
        <f t="shared" si="19"/>
        <v>0</v>
      </c>
      <c r="G82" s="43">
        <f t="shared" si="20"/>
        <v>0</v>
      </c>
      <c r="H82" s="52">
        <f t="shared" si="18"/>
        <v>100</v>
      </c>
    </row>
    <row r="83" spans="1:8" ht="33" customHeight="1" x14ac:dyDescent="0.25">
      <c r="A83" s="35">
        <v>24</v>
      </c>
      <c r="B83" s="28" t="s">
        <v>216</v>
      </c>
      <c r="C83" s="35" t="s">
        <v>13</v>
      </c>
      <c r="D83" s="32">
        <v>46.4</v>
      </c>
      <c r="E83" s="32">
        <v>44</v>
      </c>
      <c r="F83" s="32">
        <f t="shared" si="19"/>
        <v>-2.3999999999999986</v>
      </c>
      <c r="G83" s="32">
        <f t="shared" si="20"/>
        <v>-5.1724137931034448</v>
      </c>
      <c r="H83" s="52">
        <f t="shared" si="18"/>
        <v>94.827586206896555</v>
      </c>
    </row>
    <row r="84" spans="1:8" ht="31.5" x14ac:dyDescent="0.25">
      <c r="A84" s="35">
        <v>25</v>
      </c>
      <c r="B84" s="28" t="s">
        <v>217</v>
      </c>
      <c r="C84" s="35" t="s">
        <v>13</v>
      </c>
      <c r="D84" s="43">
        <v>25.4</v>
      </c>
      <c r="E84" s="43">
        <v>13.7</v>
      </c>
      <c r="F84" s="43">
        <f t="shared" si="19"/>
        <v>-11.7</v>
      </c>
      <c r="G84" s="43">
        <f t="shared" si="20"/>
        <v>-46.062992125984245</v>
      </c>
      <c r="H84" s="52">
        <f t="shared" si="18"/>
        <v>53.937007874015755</v>
      </c>
    </row>
    <row r="85" spans="1:8" ht="49.5" customHeight="1" x14ac:dyDescent="0.25">
      <c r="A85" s="35">
        <v>26</v>
      </c>
      <c r="B85" s="28" t="s">
        <v>218</v>
      </c>
      <c r="C85" s="35" t="s">
        <v>13</v>
      </c>
      <c r="D85" s="43">
        <v>37</v>
      </c>
      <c r="E85" s="43">
        <v>4</v>
      </c>
      <c r="F85" s="43">
        <f t="shared" si="19"/>
        <v>-33</v>
      </c>
      <c r="G85" s="43">
        <f t="shared" si="20"/>
        <v>-89.189189189189193</v>
      </c>
      <c r="H85" s="52">
        <f t="shared" si="18"/>
        <v>10.810810810810811</v>
      </c>
    </row>
    <row r="86" spans="1:8" ht="31.5" x14ac:dyDescent="0.25">
      <c r="A86" s="35">
        <v>27</v>
      </c>
      <c r="B86" s="28" t="s">
        <v>219</v>
      </c>
      <c r="C86" s="35" t="s">
        <v>13</v>
      </c>
      <c r="D86" s="32">
        <v>81.25</v>
      </c>
      <c r="E86" s="32">
        <v>86.66</v>
      </c>
      <c r="F86" s="32">
        <f t="shared" si="19"/>
        <v>5.4099999999999966</v>
      </c>
      <c r="G86" s="32">
        <f t="shared" si="20"/>
        <v>6.6584615384615233</v>
      </c>
      <c r="H86" s="52">
        <f t="shared" si="18"/>
        <v>106.65846153846152</v>
      </c>
    </row>
    <row r="87" spans="1:8" ht="49.5" customHeight="1" x14ac:dyDescent="0.25">
      <c r="A87" s="35">
        <v>28</v>
      </c>
      <c r="B87" s="28" t="s">
        <v>220</v>
      </c>
      <c r="C87" s="35" t="s">
        <v>13</v>
      </c>
      <c r="D87" s="32">
        <v>55</v>
      </c>
      <c r="E87" s="32">
        <v>52</v>
      </c>
      <c r="F87" s="32">
        <f t="shared" si="19"/>
        <v>-3</v>
      </c>
      <c r="G87" s="32">
        <f t="shared" si="20"/>
        <v>-5.4545454545454533</v>
      </c>
      <c r="H87" s="52">
        <f t="shared" si="18"/>
        <v>94.545454545454547</v>
      </c>
    </row>
    <row r="88" spans="1:8" ht="31.5" x14ac:dyDescent="0.25">
      <c r="A88" s="35">
        <v>29</v>
      </c>
      <c r="B88" s="28" t="s">
        <v>221</v>
      </c>
      <c r="C88" s="35" t="s">
        <v>13</v>
      </c>
      <c r="D88" s="32">
        <v>75</v>
      </c>
      <c r="E88" s="32">
        <v>56</v>
      </c>
      <c r="F88" s="32">
        <f t="shared" si="19"/>
        <v>-19</v>
      </c>
      <c r="G88" s="32">
        <f t="shared" si="20"/>
        <v>-25.333333333333329</v>
      </c>
      <c r="H88" s="52">
        <f t="shared" si="18"/>
        <v>74.666666666666671</v>
      </c>
    </row>
    <row r="89" spans="1:8" ht="49.5" customHeight="1" x14ac:dyDescent="0.25">
      <c r="A89" s="35">
        <v>30</v>
      </c>
      <c r="B89" s="28" t="s">
        <v>222</v>
      </c>
      <c r="C89" s="35" t="s">
        <v>13</v>
      </c>
      <c r="D89" s="32">
        <v>100</v>
      </c>
      <c r="E89" s="32">
        <v>100</v>
      </c>
      <c r="F89" s="32">
        <f t="shared" si="19"/>
        <v>0</v>
      </c>
      <c r="G89" s="32">
        <f t="shared" si="20"/>
        <v>0</v>
      </c>
      <c r="H89" s="52">
        <f t="shared" si="18"/>
        <v>100</v>
      </c>
    </row>
    <row r="90" spans="1:8" ht="31.5" x14ac:dyDescent="0.25">
      <c r="A90" s="35">
        <v>31</v>
      </c>
      <c r="B90" s="28" t="s">
        <v>223</v>
      </c>
      <c r="C90" s="35" t="s">
        <v>13</v>
      </c>
      <c r="D90" s="32">
        <v>25</v>
      </c>
      <c r="E90" s="32">
        <v>15.5</v>
      </c>
      <c r="F90" s="32">
        <f t="shared" si="19"/>
        <v>-9.5</v>
      </c>
      <c r="G90" s="32">
        <f t="shared" si="20"/>
        <v>-38</v>
      </c>
      <c r="H90" s="52">
        <f t="shared" si="18"/>
        <v>62</v>
      </c>
    </row>
    <row r="91" spans="1:8" ht="31.5" x14ac:dyDescent="0.25">
      <c r="A91" s="35">
        <v>32</v>
      </c>
      <c r="B91" s="28" t="s">
        <v>224</v>
      </c>
      <c r="C91" s="35" t="s">
        <v>13</v>
      </c>
      <c r="D91" s="43">
        <v>7</v>
      </c>
      <c r="E91" s="43">
        <v>7</v>
      </c>
      <c r="F91" s="43">
        <f t="shared" si="19"/>
        <v>0</v>
      </c>
      <c r="G91" s="43">
        <f t="shared" si="20"/>
        <v>0</v>
      </c>
      <c r="H91" s="52">
        <f t="shared" si="18"/>
        <v>100</v>
      </c>
    </row>
    <row r="92" spans="1:8" ht="24" customHeight="1" x14ac:dyDescent="0.25">
      <c r="A92" s="53" t="s">
        <v>14</v>
      </c>
      <c r="B92" s="76" t="s">
        <v>93</v>
      </c>
      <c r="C92" s="77"/>
      <c r="D92" s="77"/>
      <c r="E92" s="77"/>
      <c r="F92" s="77"/>
      <c r="G92" s="77"/>
    </row>
    <row r="93" spans="1:8" ht="31.5" x14ac:dyDescent="0.25">
      <c r="A93" s="35">
        <v>1</v>
      </c>
      <c r="B93" s="28" t="s">
        <v>38</v>
      </c>
      <c r="C93" s="35" t="s">
        <v>13</v>
      </c>
      <c r="D93" s="31">
        <v>38</v>
      </c>
      <c r="E93" s="43">
        <v>47.9</v>
      </c>
      <c r="F93" s="31">
        <f t="shared" ref="F93:F104" si="21">E93-D93</f>
        <v>9.8999999999999986</v>
      </c>
      <c r="G93" s="31">
        <f t="shared" ref="G93:G104" si="22">E93/D93*100-100</f>
        <v>26.05263157894737</v>
      </c>
      <c r="H93" s="37">
        <f>E93/D93*100</f>
        <v>126.05263157894737</v>
      </c>
    </row>
    <row r="94" spans="1:8" ht="31.5" x14ac:dyDescent="0.25">
      <c r="A94" s="35">
        <v>2</v>
      </c>
      <c r="B94" s="28" t="s">
        <v>39</v>
      </c>
      <c r="C94" s="35" t="s">
        <v>13</v>
      </c>
      <c r="D94" s="43">
        <v>33</v>
      </c>
      <c r="E94" s="43">
        <v>28.4</v>
      </c>
      <c r="F94" s="43">
        <f t="shared" si="21"/>
        <v>-4.6000000000000014</v>
      </c>
      <c r="G94" s="31">
        <f t="shared" si="22"/>
        <v>-13.939393939393938</v>
      </c>
      <c r="H94" s="37">
        <f t="shared" ref="H94:H106" si="23">E94/D94*100</f>
        <v>86.060606060606062</v>
      </c>
    </row>
    <row r="95" spans="1:8" ht="32.25" customHeight="1" x14ac:dyDescent="0.25">
      <c r="A95" s="35">
        <v>3</v>
      </c>
      <c r="B95" s="28" t="s">
        <v>97</v>
      </c>
      <c r="C95" s="35" t="s">
        <v>13</v>
      </c>
      <c r="D95" s="43">
        <v>37.1</v>
      </c>
      <c r="E95" s="43">
        <v>37.1</v>
      </c>
      <c r="F95" s="43">
        <f t="shared" si="21"/>
        <v>0</v>
      </c>
      <c r="G95" s="31">
        <f t="shared" si="22"/>
        <v>0</v>
      </c>
      <c r="H95" s="37">
        <f t="shared" si="23"/>
        <v>100</v>
      </c>
    </row>
    <row r="96" spans="1:8" ht="34.5" customHeight="1" x14ac:dyDescent="0.25">
      <c r="A96" s="35">
        <v>4</v>
      </c>
      <c r="B96" s="28" t="s">
        <v>96</v>
      </c>
      <c r="C96" s="35" t="s">
        <v>13</v>
      </c>
      <c r="D96" s="43">
        <v>5.2</v>
      </c>
      <c r="E96" s="43">
        <v>11.8</v>
      </c>
      <c r="F96" s="43">
        <f t="shared" si="21"/>
        <v>6.6000000000000005</v>
      </c>
      <c r="G96" s="31">
        <f t="shared" si="22"/>
        <v>126.92307692307691</v>
      </c>
      <c r="H96" s="37">
        <f t="shared" si="23"/>
        <v>226.92307692307691</v>
      </c>
    </row>
    <row r="97" spans="1:8" ht="31.5" customHeight="1" x14ac:dyDescent="0.25">
      <c r="A97" s="79">
        <v>5</v>
      </c>
      <c r="B97" s="28" t="s">
        <v>95</v>
      </c>
      <c r="C97" s="35" t="s">
        <v>13</v>
      </c>
      <c r="D97" s="32">
        <v>58.3</v>
      </c>
      <c r="E97" s="32">
        <v>65.91</v>
      </c>
      <c r="F97" s="32">
        <f>E97-D97</f>
        <v>7.6099999999999994</v>
      </c>
      <c r="G97" s="31">
        <f t="shared" si="22"/>
        <v>13.053173241852491</v>
      </c>
      <c r="H97" s="37">
        <f t="shared" si="23"/>
        <v>113.05317324185249</v>
      </c>
    </row>
    <row r="98" spans="1:8" ht="18" customHeight="1" x14ac:dyDescent="0.25">
      <c r="A98" s="80"/>
      <c r="B98" s="28" t="s">
        <v>317</v>
      </c>
      <c r="C98" s="35" t="s">
        <v>13</v>
      </c>
      <c r="D98" s="32">
        <v>80</v>
      </c>
      <c r="E98" s="32">
        <v>87.56</v>
      </c>
      <c r="F98" s="32">
        <f>E98-D98</f>
        <v>7.5600000000000023</v>
      </c>
      <c r="G98" s="31">
        <f t="shared" si="22"/>
        <v>9.4500000000000028</v>
      </c>
      <c r="H98" s="37">
        <f t="shared" si="23"/>
        <v>109.45</v>
      </c>
    </row>
    <row r="99" spans="1:8" ht="33.75" customHeight="1" x14ac:dyDescent="0.25">
      <c r="A99" s="35">
        <v>6</v>
      </c>
      <c r="B99" s="28" t="s">
        <v>40</v>
      </c>
      <c r="C99" s="35" t="s">
        <v>13</v>
      </c>
      <c r="D99" s="43">
        <v>20.2</v>
      </c>
      <c r="E99" s="43">
        <v>20.2</v>
      </c>
      <c r="F99" s="43">
        <f t="shared" si="21"/>
        <v>0</v>
      </c>
      <c r="G99" s="31">
        <f t="shared" si="22"/>
        <v>0</v>
      </c>
      <c r="H99" s="37">
        <f t="shared" si="23"/>
        <v>100</v>
      </c>
    </row>
    <row r="100" spans="1:8" ht="66" customHeight="1" x14ac:dyDescent="0.25">
      <c r="A100" s="38" t="s">
        <v>48</v>
      </c>
      <c r="B100" s="28" t="s">
        <v>41</v>
      </c>
      <c r="C100" s="35" t="s">
        <v>13</v>
      </c>
      <c r="D100" s="43">
        <v>41.5</v>
      </c>
      <c r="E100" s="43">
        <v>41.5</v>
      </c>
      <c r="F100" s="43">
        <f t="shared" si="21"/>
        <v>0</v>
      </c>
      <c r="G100" s="31">
        <f t="shared" si="22"/>
        <v>0</v>
      </c>
      <c r="H100" s="37">
        <f t="shared" si="23"/>
        <v>100</v>
      </c>
    </row>
    <row r="101" spans="1:8" ht="19.5" customHeight="1" x14ac:dyDescent="0.25">
      <c r="A101" s="38" t="s">
        <v>64</v>
      </c>
      <c r="B101" s="28" t="s">
        <v>42</v>
      </c>
      <c r="C101" s="35" t="s">
        <v>13</v>
      </c>
      <c r="D101" s="43">
        <v>71.5</v>
      </c>
      <c r="E101" s="43">
        <v>71.5</v>
      </c>
      <c r="F101" s="43">
        <f t="shared" si="21"/>
        <v>0</v>
      </c>
      <c r="G101" s="43">
        <f t="shared" si="22"/>
        <v>0</v>
      </c>
      <c r="H101" s="37">
        <f t="shared" si="23"/>
        <v>100</v>
      </c>
    </row>
    <row r="102" spans="1:8" ht="48.75" customHeight="1" x14ac:dyDescent="0.25">
      <c r="A102" s="38" t="s">
        <v>63</v>
      </c>
      <c r="B102" s="28" t="s">
        <v>94</v>
      </c>
      <c r="C102" s="35" t="s">
        <v>13</v>
      </c>
      <c r="D102" s="43">
        <v>58.2</v>
      </c>
      <c r="E102" s="43">
        <v>58.2</v>
      </c>
      <c r="F102" s="31">
        <f t="shared" si="21"/>
        <v>0</v>
      </c>
      <c r="G102" s="31">
        <f t="shared" si="22"/>
        <v>0</v>
      </c>
      <c r="H102" s="37">
        <f t="shared" si="23"/>
        <v>100</v>
      </c>
    </row>
    <row r="103" spans="1:8" ht="34.5" customHeight="1" x14ac:dyDescent="0.25">
      <c r="A103" s="74" t="s">
        <v>191</v>
      </c>
      <c r="B103" s="28" t="s">
        <v>198</v>
      </c>
      <c r="C103" s="35" t="s">
        <v>22</v>
      </c>
      <c r="D103" s="31">
        <v>1495</v>
      </c>
      <c r="E103" s="31">
        <v>1737</v>
      </c>
      <c r="F103" s="31">
        <f t="shared" si="21"/>
        <v>242</v>
      </c>
      <c r="G103" s="31">
        <f t="shared" si="22"/>
        <v>16.187290969899664</v>
      </c>
      <c r="H103" s="37">
        <f t="shared" si="23"/>
        <v>116.18729096989966</v>
      </c>
    </row>
    <row r="104" spans="1:8" ht="47.25" x14ac:dyDescent="0.25">
      <c r="A104" s="75"/>
      <c r="B104" s="28" t="s">
        <v>229</v>
      </c>
      <c r="C104" s="35" t="s">
        <v>22</v>
      </c>
      <c r="D104" s="31">
        <v>374</v>
      </c>
      <c r="E104" s="31">
        <v>486</v>
      </c>
      <c r="F104" s="31">
        <f t="shared" si="21"/>
        <v>112</v>
      </c>
      <c r="G104" s="31">
        <f t="shared" si="22"/>
        <v>29.946524064171143</v>
      </c>
      <c r="H104" s="37">
        <f t="shared" si="23"/>
        <v>129.94652406417114</v>
      </c>
    </row>
    <row r="105" spans="1:8" ht="34.5" customHeight="1" x14ac:dyDescent="0.25">
      <c r="A105" s="38" t="s">
        <v>65</v>
      </c>
      <c r="B105" s="28" t="s">
        <v>190</v>
      </c>
      <c r="C105" s="35" t="s">
        <v>13</v>
      </c>
      <c r="D105" s="43">
        <v>86</v>
      </c>
      <c r="E105" s="43">
        <v>86</v>
      </c>
      <c r="F105" s="31">
        <f t="shared" ref="F105:F108" si="24">E105-D105</f>
        <v>0</v>
      </c>
      <c r="G105" s="31">
        <f t="shared" ref="G105:G108" si="25">E105/D105*100-100</f>
        <v>0</v>
      </c>
      <c r="H105" s="37">
        <f t="shared" si="23"/>
        <v>100</v>
      </c>
    </row>
    <row r="106" spans="1:8" ht="34.5" customHeight="1" x14ac:dyDescent="0.25">
      <c r="A106" s="38" t="s">
        <v>227</v>
      </c>
      <c r="B106" s="28" t="s">
        <v>230</v>
      </c>
      <c r="C106" s="35" t="s">
        <v>13</v>
      </c>
      <c r="D106" s="43">
        <v>53.5</v>
      </c>
      <c r="E106" s="43">
        <v>53.5</v>
      </c>
      <c r="F106" s="31">
        <f t="shared" si="24"/>
        <v>0</v>
      </c>
      <c r="G106" s="31">
        <f t="shared" si="25"/>
        <v>0</v>
      </c>
      <c r="H106" s="37">
        <f t="shared" si="23"/>
        <v>100</v>
      </c>
    </row>
    <row r="107" spans="1:8" ht="34.5" customHeight="1" x14ac:dyDescent="0.25">
      <c r="A107" s="38" t="s">
        <v>283</v>
      </c>
      <c r="B107" s="28" t="s">
        <v>275</v>
      </c>
      <c r="C107" s="35" t="s">
        <v>23</v>
      </c>
      <c r="D107" s="31">
        <v>2</v>
      </c>
      <c r="E107" s="31">
        <v>0</v>
      </c>
      <c r="F107" s="31">
        <f t="shared" si="24"/>
        <v>-2</v>
      </c>
      <c r="G107" s="31">
        <f t="shared" si="25"/>
        <v>-100</v>
      </c>
      <c r="H107" s="37"/>
    </row>
    <row r="108" spans="1:8" ht="48" customHeight="1" x14ac:dyDescent="0.25">
      <c r="A108" s="38" t="s">
        <v>318</v>
      </c>
      <c r="B108" s="28" t="s">
        <v>319</v>
      </c>
      <c r="C108" s="35" t="s">
        <v>23</v>
      </c>
      <c r="D108" s="31">
        <v>1</v>
      </c>
      <c r="E108" s="31">
        <v>0</v>
      </c>
      <c r="F108" s="31">
        <f t="shared" si="24"/>
        <v>-1</v>
      </c>
      <c r="G108" s="31">
        <f t="shared" si="25"/>
        <v>-100</v>
      </c>
      <c r="H108" s="37"/>
    </row>
    <row r="109" spans="1:8" ht="24" customHeight="1" x14ac:dyDescent="0.25">
      <c r="A109" s="53">
        <v>8</v>
      </c>
      <c r="B109" s="76" t="s">
        <v>98</v>
      </c>
      <c r="C109" s="77"/>
      <c r="D109" s="77"/>
      <c r="E109" s="77"/>
      <c r="F109" s="77"/>
      <c r="G109" s="77"/>
      <c r="H109" s="37"/>
    </row>
    <row r="110" spans="1:8" ht="21.75" customHeight="1" x14ac:dyDescent="0.25">
      <c r="A110" s="31">
        <v>1</v>
      </c>
      <c r="B110" s="28" t="s">
        <v>182</v>
      </c>
      <c r="C110" s="41" t="s">
        <v>28</v>
      </c>
      <c r="D110" s="43">
        <v>477</v>
      </c>
      <c r="E110" s="43">
        <v>265</v>
      </c>
      <c r="F110" s="45">
        <f>E110-D110</f>
        <v>-212</v>
      </c>
      <c r="G110" s="46">
        <f>E110/D110*100-100</f>
        <v>-44.444444444444443</v>
      </c>
      <c r="H110" s="52">
        <f>E110/D110*100</f>
        <v>55.555555555555557</v>
      </c>
    </row>
    <row r="111" spans="1:8" ht="47.25" customHeight="1" x14ac:dyDescent="0.25">
      <c r="A111" s="31">
        <v>2</v>
      </c>
      <c r="B111" s="28" t="s">
        <v>99</v>
      </c>
      <c r="C111" s="41" t="s">
        <v>23</v>
      </c>
      <c r="D111" s="46">
        <v>1</v>
      </c>
      <c r="E111" s="46">
        <v>0</v>
      </c>
      <c r="F111" s="46">
        <f>E111-D111</f>
        <v>-1</v>
      </c>
      <c r="G111" s="46">
        <f>E111/D111*100-100</f>
        <v>-100</v>
      </c>
      <c r="H111" s="52">
        <f t="shared" ref="H111:H114" si="26">E111/D111*100</f>
        <v>0</v>
      </c>
    </row>
    <row r="112" spans="1:8" ht="48" customHeight="1" x14ac:dyDescent="0.25">
      <c r="A112" s="31">
        <v>3</v>
      </c>
      <c r="B112" s="28" t="s">
        <v>44</v>
      </c>
      <c r="C112" s="41" t="s">
        <v>23</v>
      </c>
      <c r="D112" s="46">
        <v>1</v>
      </c>
      <c r="E112" s="46">
        <v>2</v>
      </c>
      <c r="F112" s="46">
        <f>E112-D112</f>
        <v>1</v>
      </c>
      <c r="G112" s="46">
        <f>E112/D112*100-100</f>
        <v>100</v>
      </c>
      <c r="H112" s="52">
        <f t="shared" si="26"/>
        <v>200</v>
      </c>
    </row>
    <row r="113" spans="1:8" ht="34.5" customHeight="1" x14ac:dyDescent="0.25">
      <c r="A113" s="31">
        <v>4</v>
      </c>
      <c r="B113" s="28" t="s">
        <v>164</v>
      </c>
      <c r="C113" s="41" t="s">
        <v>13</v>
      </c>
      <c r="D113" s="45">
        <v>86</v>
      </c>
      <c r="E113" s="45">
        <v>95.4</v>
      </c>
      <c r="F113" s="46">
        <f>E113-D113</f>
        <v>9.4000000000000057</v>
      </c>
      <c r="G113" s="46">
        <f>E113/D113*100-100</f>
        <v>10.930232558139537</v>
      </c>
      <c r="H113" s="52">
        <f t="shared" si="26"/>
        <v>110.93023255813954</v>
      </c>
    </row>
    <row r="114" spans="1:8" ht="48" customHeight="1" x14ac:dyDescent="0.25">
      <c r="A114" s="31">
        <v>5</v>
      </c>
      <c r="B114" s="28" t="s">
        <v>225</v>
      </c>
      <c r="C114" s="41" t="s">
        <v>13</v>
      </c>
      <c r="D114" s="45">
        <v>65</v>
      </c>
      <c r="E114" s="45">
        <v>76</v>
      </c>
      <c r="F114" s="46">
        <f>E114-D114</f>
        <v>11</v>
      </c>
      <c r="G114" s="46">
        <f>E114/D114*100-100</f>
        <v>16.923076923076934</v>
      </c>
      <c r="H114" s="52">
        <f t="shared" si="26"/>
        <v>116.92307692307693</v>
      </c>
    </row>
    <row r="115" spans="1:8" ht="23.25" customHeight="1" x14ac:dyDescent="0.25">
      <c r="A115" s="53">
        <v>9</v>
      </c>
      <c r="B115" s="76" t="s">
        <v>52</v>
      </c>
      <c r="C115" s="77"/>
      <c r="D115" s="77"/>
      <c r="E115" s="77"/>
      <c r="F115" s="77"/>
      <c r="G115" s="77"/>
    </row>
    <row r="116" spans="1:8" ht="31.5" customHeight="1" x14ac:dyDescent="0.25">
      <c r="A116" s="35">
        <v>1</v>
      </c>
      <c r="B116" s="16" t="s">
        <v>284</v>
      </c>
      <c r="C116" s="35" t="s">
        <v>13</v>
      </c>
      <c r="D116" s="43">
        <v>87</v>
      </c>
      <c r="E116" s="43">
        <v>0</v>
      </c>
      <c r="F116" s="31">
        <f>E116-D116</f>
        <v>-87</v>
      </c>
      <c r="G116" s="31">
        <f>E116/D116*100-100</f>
        <v>-100</v>
      </c>
      <c r="H116" s="37">
        <f>E116/D116*100</f>
        <v>0</v>
      </c>
    </row>
    <row r="117" spans="1:8" ht="36" customHeight="1" x14ac:dyDescent="0.25">
      <c r="A117" s="35">
        <v>2</v>
      </c>
      <c r="B117" s="16" t="s">
        <v>146</v>
      </c>
      <c r="C117" s="36" t="s">
        <v>26</v>
      </c>
      <c r="D117" s="31">
        <v>15</v>
      </c>
      <c r="E117" s="31">
        <v>15</v>
      </c>
      <c r="F117" s="31">
        <f t="shared" ref="F117:F144" si="27">E117-D117</f>
        <v>0</v>
      </c>
      <c r="G117" s="31">
        <f t="shared" ref="G117:G144" si="28">E117/D117*100-100</f>
        <v>0</v>
      </c>
      <c r="H117" s="37">
        <f t="shared" ref="H117:H144" si="29">E117/D117*100</f>
        <v>100</v>
      </c>
    </row>
    <row r="118" spans="1:8" ht="31.5" x14ac:dyDescent="0.25">
      <c r="A118" s="35">
        <v>3</v>
      </c>
      <c r="B118" s="16" t="s">
        <v>145</v>
      </c>
      <c r="C118" s="36" t="s">
        <v>13</v>
      </c>
      <c r="D118" s="31">
        <v>100</v>
      </c>
      <c r="E118" s="31">
        <v>100</v>
      </c>
      <c r="F118" s="31">
        <f t="shared" si="27"/>
        <v>0</v>
      </c>
      <c r="G118" s="31">
        <f t="shared" si="28"/>
        <v>0</v>
      </c>
      <c r="H118" s="37">
        <f t="shared" si="29"/>
        <v>100</v>
      </c>
    </row>
    <row r="119" spans="1:8" ht="35.25" customHeight="1" x14ac:dyDescent="0.25">
      <c r="A119" s="35">
        <v>4</v>
      </c>
      <c r="B119" s="16" t="s">
        <v>144</v>
      </c>
      <c r="C119" s="36" t="s">
        <v>13</v>
      </c>
      <c r="D119" s="31">
        <v>36</v>
      </c>
      <c r="E119" s="31">
        <v>33</v>
      </c>
      <c r="F119" s="31">
        <f t="shared" si="27"/>
        <v>-3</v>
      </c>
      <c r="G119" s="31">
        <f t="shared" si="28"/>
        <v>-8.3333333333333428</v>
      </c>
      <c r="H119" s="37">
        <f t="shared" si="29"/>
        <v>91.666666666666657</v>
      </c>
    </row>
    <row r="120" spans="1:8" ht="33.75" customHeight="1" x14ac:dyDescent="0.25">
      <c r="A120" s="35">
        <v>5</v>
      </c>
      <c r="B120" s="16" t="s">
        <v>143</v>
      </c>
      <c r="C120" s="36" t="s">
        <v>13</v>
      </c>
      <c r="D120" s="43">
        <v>18.2</v>
      </c>
      <c r="E120" s="43">
        <v>16.8</v>
      </c>
      <c r="F120" s="31">
        <f t="shared" si="27"/>
        <v>-1.3999999999999986</v>
      </c>
      <c r="G120" s="31">
        <f t="shared" si="28"/>
        <v>-7.6923076923076934</v>
      </c>
      <c r="H120" s="37">
        <f t="shared" si="29"/>
        <v>92.307692307692307</v>
      </c>
    </row>
    <row r="121" spans="1:8" ht="47.25" x14ac:dyDescent="0.25">
      <c r="A121" s="35">
        <v>6</v>
      </c>
      <c r="B121" s="16" t="s">
        <v>142</v>
      </c>
      <c r="C121" s="36" t="s">
        <v>22</v>
      </c>
      <c r="D121" s="31">
        <v>8380</v>
      </c>
      <c r="E121" s="31">
        <v>4800</v>
      </c>
      <c r="F121" s="31">
        <f t="shared" si="27"/>
        <v>-3580</v>
      </c>
      <c r="G121" s="31">
        <f t="shared" si="28"/>
        <v>-42.720763723150355</v>
      </c>
      <c r="H121" s="37">
        <f t="shared" si="29"/>
        <v>57.279236276849645</v>
      </c>
    </row>
    <row r="122" spans="1:8" ht="36.75" customHeight="1" x14ac:dyDescent="0.25">
      <c r="A122" s="35">
        <v>7</v>
      </c>
      <c r="B122" s="16" t="s">
        <v>141</v>
      </c>
      <c r="C122" s="36" t="s">
        <v>13</v>
      </c>
      <c r="D122" s="43">
        <v>7.1</v>
      </c>
      <c r="E122" s="43">
        <v>6.6</v>
      </c>
      <c r="F122" s="43">
        <f t="shared" si="27"/>
        <v>-0.5</v>
      </c>
      <c r="G122" s="31">
        <f t="shared" si="28"/>
        <v>-7.0422535211267672</v>
      </c>
      <c r="H122" s="37">
        <f t="shared" si="29"/>
        <v>92.957746478873233</v>
      </c>
    </row>
    <row r="123" spans="1:8" ht="35.25" customHeight="1" x14ac:dyDescent="0.25">
      <c r="A123" s="35">
        <v>8</v>
      </c>
      <c r="B123" s="16" t="s">
        <v>140</v>
      </c>
      <c r="C123" s="36" t="s">
        <v>24</v>
      </c>
      <c r="D123" s="31">
        <v>11</v>
      </c>
      <c r="E123" s="31">
        <v>7</v>
      </c>
      <c r="F123" s="31">
        <f t="shared" si="27"/>
        <v>-4</v>
      </c>
      <c r="G123" s="31">
        <f t="shared" si="28"/>
        <v>-36.363636363636367</v>
      </c>
      <c r="H123" s="37">
        <f t="shared" si="29"/>
        <v>63.636363636363633</v>
      </c>
    </row>
    <row r="124" spans="1:8" ht="19.5" customHeight="1" x14ac:dyDescent="0.25">
      <c r="A124" s="35">
        <v>9</v>
      </c>
      <c r="B124" s="16" t="s">
        <v>139</v>
      </c>
      <c r="C124" s="36" t="s">
        <v>24</v>
      </c>
      <c r="D124" s="31">
        <v>3589</v>
      </c>
      <c r="E124" s="31">
        <v>1329</v>
      </c>
      <c r="F124" s="31">
        <f t="shared" si="27"/>
        <v>-2260</v>
      </c>
      <c r="G124" s="31">
        <f t="shared" si="28"/>
        <v>-62.970186681526883</v>
      </c>
      <c r="H124" s="37">
        <f t="shared" si="29"/>
        <v>37.029813318473117</v>
      </c>
    </row>
    <row r="125" spans="1:8" ht="19.5" customHeight="1" x14ac:dyDescent="0.25">
      <c r="A125" s="35">
        <v>10</v>
      </c>
      <c r="B125" s="16" t="s">
        <v>138</v>
      </c>
      <c r="C125" s="36" t="s">
        <v>34</v>
      </c>
      <c r="D125" s="43">
        <v>2336.3000000000002</v>
      </c>
      <c r="E125" s="43">
        <v>327.2</v>
      </c>
      <c r="F125" s="43">
        <f t="shared" si="27"/>
        <v>-2009.1000000000001</v>
      </c>
      <c r="G125" s="31">
        <f t="shared" si="28"/>
        <v>-85.994949278774129</v>
      </c>
      <c r="H125" s="37">
        <f t="shared" si="29"/>
        <v>14.005050721225867</v>
      </c>
    </row>
    <row r="126" spans="1:8" ht="19.5" customHeight="1" x14ac:dyDescent="0.25">
      <c r="A126" s="35">
        <v>11</v>
      </c>
      <c r="B126" s="16" t="s">
        <v>137</v>
      </c>
      <c r="C126" s="36" t="s">
        <v>34</v>
      </c>
      <c r="D126" s="43">
        <v>176.1</v>
      </c>
      <c r="E126" s="43">
        <v>17</v>
      </c>
      <c r="F126" s="43">
        <f t="shared" si="27"/>
        <v>-159.1</v>
      </c>
      <c r="G126" s="31">
        <f t="shared" si="28"/>
        <v>-90.346394094264625</v>
      </c>
      <c r="H126" s="37">
        <f t="shared" si="29"/>
        <v>9.6536059057353789</v>
      </c>
    </row>
    <row r="127" spans="1:8" ht="19.5" customHeight="1" x14ac:dyDescent="0.25">
      <c r="A127" s="35">
        <v>12</v>
      </c>
      <c r="B127" s="16" t="s">
        <v>211</v>
      </c>
      <c r="C127" s="36" t="s">
        <v>183</v>
      </c>
      <c r="D127" s="43">
        <v>392.3</v>
      </c>
      <c r="E127" s="43">
        <v>120.8</v>
      </c>
      <c r="F127" s="43">
        <f t="shared" si="27"/>
        <v>-271.5</v>
      </c>
      <c r="G127" s="43">
        <f t="shared" si="28"/>
        <v>-69.207239357634464</v>
      </c>
      <c r="H127" s="37">
        <f t="shared" si="29"/>
        <v>30.792760642365536</v>
      </c>
    </row>
    <row r="128" spans="1:8" ht="19.5" customHeight="1" x14ac:dyDescent="0.25">
      <c r="A128" s="35">
        <v>13</v>
      </c>
      <c r="B128" s="16" t="s">
        <v>212</v>
      </c>
      <c r="C128" s="36" t="s">
        <v>34</v>
      </c>
      <c r="D128" s="32">
        <v>24.84</v>
      </c>
      <c r="E128" s="32">
        <v>0</v>
      </c>
      <c r="F128" s="43">
        <f t="shared" ref="F128" si="30">E128-D128</f>
        <v>-24.84</v>
      </c>
      <c r="G128" s="43">
        <f t="shared" ref="G128" si="31">E128/D128*100-100</f>
        <v>-100</v>
      </c>
      <c r="H128" s="37">
        <f t="shared" si="29"/>
        <v>0</v>
      </c>
    </row>
    <row r="129" spans="1:8" ht="18.75" customHeight="1" x14ac:dyDescent="0.25">
      <c r="A129" s="35">
        <v>14</v>
      </c>
      <c r="B129" s="16" t="s">
        <v>49</v>
      </c>
      <c r="C129" s="36" t="s">
        <v>100</v>
      </c>
      <c r="D129" s="43">
        <v>545.29999999999995</v>
      </c>
      <c r="E129" s="43">
        <v>1018</v>
      </c>
      <c r="F129" s="43">
        <f t="shared" si="27"/>
        <v>472.70000000000005</v>
      </c>
      <c r="G129" s="43">
        <f t="shared" si="28"/>
        <v>86.686227764533299</v>
      </c>
      <c r="H129" s="37">
        <f t="shared" si="29"/>
        <v>186.6862277645333</v>
      </c>
    </row>
    <row r="130" spans="1:8" ht="31.5" customHeight="1" x14ac:dyDescent="0.25">
      <c r="A130" s="35">
        <v>15</v>
      </c>
      <c r="B130" s="16" t="s">
        <v>50</v>
      </c>
      <c r="C130" s="36" t="s">
        <v>23</v>
      </c>
      <c r="D130" s="31">
        <v>37</v>
      </c>
      <c r="E130" s="31">
        <v>36</v>
      </c>
      <c r="F130" s="31">
        <f t="shared" si="27"/>
        <v>-1</v>
      </c>
      <c r="G130" s="31">
        <f t="shared" si="28"/>
        <v>-2.7027027027026946</v>
      </c>
      <c r="H130" s="37">
        <f t="shared" si="29"/>
        <v>97.297297297297305</v>
      </c>
    </row>
    <row r="131" spans="1:8" ht="31.5" customHeight="1" x14ac:dyDescent="0.25">
      <c r="A131" s="35">
        <v>16</v>
      </c>
      <c r="B131" s="16" t="s">
        <v>226</v>
      </c>
      <c r="C131" s="36" t="s">
        <v>23</v>
      </c>
      <c r="D131" s="31">
        <v>28</v>
      </c>
      <c r="E131" s="31">
        <v>28</v>
      </c>
      <c r="F131" s="31">
        <f t="shared" ref="F131" si="32">E131-D131</f>
        <v>0</v>
      </c>
      <c r="G131" s="31">
        <f t="shared" ref="G131" si="33">E131/D131*100-100</f>
        <v>0</v>
      </c>
      <c r="H131" s="37">
        <f t="shared" si="29"/>
        <v>100</v>
      </c>
    </row>
    <row r="132" spans="1:8" ht="18.75" customHeight="1" x14ac:dyDescent="0.25">
      <c r="A132" s="35">
        <v>17</v>
      </c>
      <c r="B132" s="16" t="s">
        <v>136</v>
      </c>
      <c r="C132" s="36" t="s">
        <v>13</v>
      </c>
      <c r="D132" s="31">
        <v>85</v>
      </c>
      <c r="E132" s="31">
        <v>82</v>
      </c>
      <c r="F132" s="31">
        <f t="shared" si="27"/>
        <v>-3</v>
      </c>
      <c r="G132" s="31">
        <f t="shared" si="28"/>
        <v>-3.529411764705884</v>
      </c>
      <c r="H132" s="37">
        <f t="shared" si="29"/>
        <v>96.470588235294116</v>
      </c>
    </row>
    <row r="133" spans="1:8" ht="19.5" customHeight="1" x14ac:dyDescent="0.25">
      <c r="A133" s="35">
        <v>18</v>
      </c>
      <c r="B133" s="16" t="s">
        <v>51</v>
      </c>
      <c r="C133" s="36" t="s">
        <v>23</v>
      </c>
      <c r="D133" s="43">
        <v>410.1</v>
      </c>
      <c r="E133" s="43">
        <v>319.94</v>
      </c>
      <c r="F133" s="43">
        <f t="shared" si="27"/>
        <v>-90.160000000000025</v>
      </c>
      <c r="G133" s="32">
        <f t="shared" si="28"/>
        <v>-21.984881736161924</v>
      </c>
      <c r="H133" s="37">
        <f t="shared" si="29"/>
        <v>78.015118263838076</v>
      </c>
    </row>
    <row r="134" spans="1:8" ht="34.5" customHeight="1" x14ac:dyDescent="0.25">
      <c r="A134" s="35">
        <v>19</v>
      </c>
      <c r="B134" s="28" t="s">
        <v>135</v>
      </c>
      <c r="C134" s="36" t="s">
        <v>13</v>
      </c>
      <c r="D134" s="43">
        <v>32.799999999999997</v>
      </c>
      <c r="E134" s="43">
        <v>25.5</v>
      </c>
      <c r="F134" s="31">
        <f t="shared" si="27"/>
        <v>-7.2999999999999972</v>
      </c>
      <c r="G134" s="31">
        <f t="shared" si="28"/>
        <v>-22.256097560975604</v>
      </c>
      <c r="H134" s="37">
        <f t="shared" si="29"/>
        <v>77.743902439024396</v>
      </c>
    </row>
    <row r="135" spans="1:8" ht="33" customHeight="1" x14ac:dyDescent="0.25">
      <c r="A135" s="35">
        <v>20</v>
      </c>
      <c r="B135" s="28" t="s">
        <v>134</v>
      </c>
      <c r="C135" s="36" t="s">
        <v>13</v>
      </c>
      <c r="D135" s="43">
        <v>100</v>
      </c>
      <c r="E135" s="43">
        <v>100</v>
      </c>
      <c r="F135" s="43">
        <f t="shared" si="27"/>
        <v>0</v>
      </c>
      <c r="G135" s="43">
        <f t="shared" si="28"/>
        <v>0</v>
      </c>
      <c r="H135" s="37">
        <f t="shared" si="29"/>
        <v>100</v>
      </c>
    </row>
    <row r="136" spans="1:8" ht="17.25" customHeight="1" x14ac:dyDescent="0.25">
      <c r="A136" s="35">
        <v>21</v>
      </c>
      <c r="B136" s="28" t="s">
        <v>153</v>
      </c>
      <c r="C136" s="36" t="s">
        <v>11</v>
      </c>
      <c r="D136" s="31" t="s">
        <v>12</v>
      </c>
      <c r="E136" s="31" t="s">
        <v>12</v>
      </c>
      <c r="F136" s="31" t="s">
        <v>168</v>
      </c>
      <c r="G136" s="31" t="s">
        <v>168</v>
      </c>
      <c r="H136" s="37"/>
    </row>
    <row r="137" spans="1:8" ht="33" customHeight="1" x14ac:dyDescent="0.25">
      <c r="A137" s="35">
        <v>22</v>
      </c>
      <c r="B137" s="28" t="s">
        <v>132</v>
      </c>
      <c r="C137" s="36" t="s">
        <v>13</v>
      </c>
      <c r="D137" s="43">
        <v>90.5</v>
      </c>
      <c r="E137" s="43">
        <v>90.9</v>
      </c>
      <c r="F137" s="43">
        <f>E137-D137</f>
        <v>0.40000000000000568</v>
      </c>
      <c r="G137" s="43">
        <f>E137/D137*100-100</f>
        <v>0.4419889502762544</v>
      </c>
      <c r="H137" s="37">
        <f t="shared" si="29"/>
        <v>100.44198895027625</v>
      </c>
    </row>
    <row r="138" spans="1:8" ht="33" customHeight="1" x14ac:dyDescent="0.25">
      <c r="A138" s="35">
        <v>23</v>
      </c>
      <c r="B138" s="28" t="s">
        <v>152</v>
      </c>
      <c r="C138" s="36" t="s">
        <v>13</v>
      </c>
      <c r="D138" s="31">
        <v>75</v>
      </c>
      <c r="E138" s="31">
        <v>0</v>
      </c>
      <c r="F138" s="31">
        <f t="shared" si="27"/>
        <v>-75</v>
      </c>
      <c r="G138" s="31">
        <f t="shared" si="28"/>
        <v>-100</v>
      </c>
      <c r="H138" s="37">
        <f t="shared" si="29"/>
        <v>0</v>
      </c>
    </row>
    <row r="139" spans="1:8" ht="33" customHeight="1" x14ac:dyDescent="0.25">
      <c r="A139" s="35">
        <v>24</v>
      </c>
      <c r="B139" s="28" t="s">
        <v>169</v>
      </c>
      <c r="C139" s="36" t="s">
        <v>13</v>
      </c>
      <c r="D139" s="31">
        <v>100</v>
      </c>
      <c r="E139" s="31">
        <v>0</v>
      </c>
      <c r="F139" s="31">
        <f t="shared" si="27"/>
        <v>-100</v>
      </c>
      <c r="G139" s="31">
        <f t="shared" si="28"/>
        <v>-100</v>
      </c>
      <c r="H139" s="37">
        <f t="shared" si="29"/>
        <v>0</v>
      </c>
    </row>
    <row r="140" spans="1:8" ht="49.5" customHeight="1" x14ac:dyDescent="0.25">
      <c r="A140" s="35">
        <v>25</v>
      </c>
      <c r="B140" s="28" t="s">
        <v>199</v>
      </c>
      <c r="C140" s="36" t="s">
        <v>24</v>
      </c>
      <c r="D140" s="31">
        <v>5</v>
      </c>
      <c r="E140" s="31">
        <v>3</v>
      </c>
      <c r="F140" s="31">
        <f t="shared" si="27"/>
        <v>-2</v>
      </c>
      <c r="G140" s="31">
        <f t="shared" si="28"/>
        <v>-40</v>
      </c>
      <c r="H140" s="37">
        <f t="shared" si="29"/>
        <v>60</v>
      </c>
    </row>
    <row r="141" spans="1:8" ht="20.25" customHeight="1" x14ac:dyDescent="0.25">
      <c r="A141" s="35">
        <v>26</v>
      </c>
      <c r="B141" s="28" t="s">
        <v>200</v>
      </c>
      <c r="C141" s="36" t="s">
        <v>24</v>
      </c>
      <c r="D141" s="31">
        <v>5</v>
      </c>
      <c r="E141" s="31">
        <v>2</v>
      </c>
      <c r="F141" s="31">
        <f t="shared" si="27"/>
        <v>-3</v>
      </c>
      <c r="G141" s="31">
        <f t="shared" si="28"/>
        <v>-60</v>
      </c>
      <c r="H141" s="37">
        <f t="shared" si="29"/>
        <v>40</v>
      </c>
    </row>
    <row r="142" spans="1:8" ht="33" customHeight="1" x14ac:dyDescent="0.25">
      <c r="A142" s="35">
        <v>27</v>
      </c>
      <c r="B142" s="28" t="s">
        <v>201</v>
      </c>
      <c r="C142" s="36" t="s">
        <v>24</v>
      </c>
      <c r="D142" s="31">
        <v>2</v>
      </c>
      <c r="E142" s="31">
        <v>1</v>
      </c>
      <c r="F142" s="31">
        <f t="shared" si="27"/>
        <v>-1</v>
      </c>
      <c r="G142" s="31">
        <f t="shared" si="28"/>
        <v>-50</v>
      </c>
      <c r="H142" s="37">
        <f t="shared" si="29"/>
        <v>50</v>
      </c>
    </row>
    <row r="143" spans="1:8" ht="16.5" customHeight="1" x14ac:dyDescent="0.25">
      <c r="A143" s="35">
        <v>28</v>
      </c>
      <c r="B143" s="28" t="s">
        <v>326</v>
      </c>
      <c r="C143" s="36" t="s">
        <v>13</v>
      </c>
      <c r="D143" s="31">
        <v>95</v>
      </c>
      <c r="E143" s="31">
        <v>95</v>
      </c>
      <c r="F143" s="31">
        <f t="shared" si="27"/>
        <v>0</v>
      </c>
      <c r="G143" s="31">
        <f t="shared" si="28"/>
        <v>0</v>
      </c>
      <c r="H143" s="37">
        <f t="shared" si="29"/>
        <v>100</v>
      </c>
    </row>
    <row r="144" spans="1:8" ht="36" customHeight="1" x14ac:dyDescent="0.25">
      <c r="A144" s="35">
        <v>29</v>
      </c>
      <c r="B144" s="28" t="s">
        <v>327</v>
      </c>
      <c r="C144" s="36" t="s">
        <v>13</v>
      </c>
      <c r="D144" s="31">
        <v>60</v>
      </c>
      <c r="E144" s="31">
        <v>65</v>
      </c>
      <c r="F144" s="31">
        <f t="shared" si="27"/>
        <v>5</v>
      </c>
      <c r="G144" s="31">
        <f t="shared" si="28"/>
        <v>8.3333333333333286</v>
      </c>
      <c r="H144" s="37">
        <f t="shared" si="29"/>
        <v>108.33333333333333</v>
      </c>
    </row>
    <row r="145" spans="1:8" ht="20.25" customHeight="1" x14ac:dyDescent="0.25">
      <c r="A145" s="53">
        <v>10</v>
      </c>
      <c r="B145" s="76" t="s">
        <v>101</v>
      </c>
      <c r="C145" s="78"/>
      <c r="D145" s="78"/>
      <c r="E145" s="78"/>
      <c r="F145" s="78"/>
      <c r="G145" s="78"/>
    </row>
    <row r="146" spans="1:8" ht="31.5" customHeight="1" x14ac:dyDescent="0.25">
      <c r="A146" s="35">
        <v>1</v>
      </c>
      <c r="B146" s="28" t="s">
        <v>102</v>
      </c>
      <c r="C146" s="35" t="s">
        <v>13</v>
      </c>
      <c r="D146" s="33">
        <v>49</v>
      </c>
      <c r="E146" s="33">
        <v>49</v>
      </c>
      <c r="F146" s="47">
        <f>E146-D146</f>
        <v>0</v>
      </c>
      <c r="G146" s="47">
        <f>E146/D146*100-100</f>
        <v>0</v>
      </c>
      <c r="H146" s="37"/>
    </row>
    <row r="147" spans="1:8" ht="47.25" customHeight="1" x14ac:dyDescent="0.25">
      <c r="A147" s="35">
        <v>2</v>
      </c>
      <c r="B147" s="28" t="s">
        <v>320</v>
      </c>
      <c r="C147" s="35" t="s">
        <v>23</v>
      </c>
      <c r="D147" s="33">
        <v>1</v>
      </c>
      <c r="E147" s="33">
        <v>0</v>
      </c>
      <c r="F147" s="47">
        <f>E147-D147</f>
        <v>-1</v>
      </c>
      <c r="G147" s="47">
        <f>E147/D147*100-100</f>
        <v>-100</v>
      </c>
      <c r="H147" s="37"/>
    </row>
    <row r="148" spans="1:8" ht="21" customHeight="1" x14ac:dyDescent="0.25">
      <c r="A148" s="53">
        <v>11</v>
      </c>
      <c r="B148" s="76" t="s">
        <v>107</v>
      </c>
      <c r="C148" s="77"/>
      <c r="D148" s="77"/>
      <c r="E148" s="77"/>
      <c r="F148" s="77"/>
      <c r="G148" s="77"/>
    </row>
    <row r="149" spans="1:8" ht="20.25" customHeight="1" x14ac:dyDescent="0.25">
      <c r="A149" s="35">
        <v>1</v>
      </c>
      <c r="B149" s="28" t="s">
        <v>36</v>
      </c>
      <c r="C149" s="35" t="s">
        <v>28</v>
      </c>
      <c r="D149" s="21">
        <v>4985.1000000000004</v>
      </c>
      <c r="E149" s="21">
        <v>2075.5740000000001</v>
      </c>
      <c r="F149" s="21">
        <f t="shared" ref="F149:F160" si="34">E149-D149</f>
        <v>-2909.5260000000003</v>
      </c>
      <c r="G149" s="31">
        <f t="shared" ref="G149:G160" si="35">E149/D149*100-100</f>
        <v>-58.3644460492267</v>
      </c>
      <c r="H149" s="52">
        <f>E149/D149*100</f>
        <v>41.6355539507733</v>
      </c>
    </row>
    <row r="150" spans="1:8" ht="18.75" customHeight="1" x14ac:dyDescent="0.25">
      <c r="A150" s="35">
        <v>2</v>
      </c>
      <c r="B150" s="28" t="s">
        <v>37</v>
      </c>
      <c r="C150" s="35" t="s">
        <v>18</v>
      </c>
      <c r="D150" s="21">
        <v>59.055999999999997</v>
      </c>
      <c r="E150" s="21">
        <v>58.451000000000001</v>
      </c>
      <c r="F150" s="21">
        <f t="shared" si="34"/>
        <v>-0.60499999999999687</v>
      </c>
      <c r="G150" s="31">
        <f t="shared" si="35"/>
        <v>-1.0244513681928851</v>
      </c>
      <c r="H150" s="52">
        <f t="shared" ref="H150:H158" si="36">E150/D150*100</f>
        <v>98.975548631807115</v>
      </c>
    </row>
    <row r="151" spans="1:8" ht="36" customHeight="1" x14ac:dyDescent="0.25">
      <c r="A151" s="35">
        <v>3</v>
      </c>
      <c r="B151" s="28" t="s">
        <v>321</v>
      </c>
      <c r="C151" s="35" t="s">
        <v>18</v>
      </c>
      <c r="D151" s="21">
        <v>0.60499999999999998</v>
      </c>
      <c r="E151" s="21">
        <v>0</v>
      </c>
      <c r="F151" s="21">
        <f t="shared" si="34"/>
        <v>-0.60499999999999998</v>
      </c>
      <c r="G151" s="31">
        <f t="shared" si="35"/>
        <v>-100</v>
      </c>
      <c r="H151" s="52"/>
    </row>
    <row r="152" spans="1:8" ht="32.25" customHeight="1" x14ac:dyDescent="0.25">
      <c r="A152" s="35">
        <v>4</v>
      </c>
      <c r="B152" s="28" t="s">
        <v>322</v>
      </c>
      <c r="C152" s="35" t="s">
        <v>18</v>
      </c>
      <c r="D152" s="21">
        <v>0.60499999999999998</v>
      </c>
      <c r="E152" s="21">
        <v>0</v>
      </c>
      <c r="F152" s="21">
        <f t="shared" si="34"/>
        <v>-0.60499999999999998</v>
      </c>
      <c r="G152" s="31">
        <f t="shared" si="35"/>
        <v>-100</v>
      </c>
      <c r="H152" s="52"/>
    </row>
    <row r="153" spans="1:8" ht="50.25" customHeight="1" x14ac:dyDescent="0.25">
      <c r="A153" s="35">
        <v>5</v>
      </c>
      <c r="B153" s="28" t="s">
        <v>323</v>
      </c>
      <c r="C153" s="35" t="s">
        <v>18</v>
      </c>
      <c r="D153" s="21">
        <v>5.4850000000000003</v>
      </c>
      <c r="E153" s="21">
        <v>0</v>
      </c>
      <c r="F153" s="21">
        <f t="shared" si="34"/>
        <v>-5.4850000000000003</v>
      </c>
      <c r="G153" s="31">
        <f t="shared" si="35"/>
        <v>-100</v>
      </c>
      <c r="H153" s="52"/>
    </row>
    <row r="154" spans="1:8" ht="47.25" x14ac:dyDescent="0.25">
      <c r="A154" s="35">
        <v>6</v>
      </c>
      <c r="B154" s="28" t="s">
        <v>45</v>
      </c>
      <c r="C154" s="35" t="s">
        <v>18</v>
      </c>
      <c r="D154" s="21">
        <v>1.508</v>
      </c>
      <c r="E154" s="21">
        <v>6.5720000000000001</v>
      </c>
      <c r="F154" s="21">
        <f t="shared" si="34"/>
        <v>5.0640000000000001</v>
      </c>
      <c r="G154" s="31">
        <f t="shared" si="35"/>
        <v>335.80901856763921</v>
      </c>
      <c r="H154" s="52">
        <f t="shared" si="36"/>
        <v>435.80901856763921</v>
      </c>
    </row>
    <row r="155" spans="1:8" ht="48.75" customHeight="1" x14ac:dyDescent="0.25">
      <c r="A155" s="35">
        <v>7</v>
      </c>
      <c r="B155" s="28" t="s">
        <v>46</v>
      </c>
      <c r="C155" s="35" t="s">
        <v>13</v>
      </c>
      <c r="D155" s="32">
        <v>97.42</v>
      </c>
      <c r="E155" s="32">
        <v>88.67</v>
      </c>
      <c r="F155" s="32">
        <f t="shared" si="34"/>
        <v>-8.75</v>
      </c>
      <c r="G155" s="31">
        <f t="shared" si="35"/>
        <v>-8.9817285978238601</v>
      </c>
      <c r="H155" s="52">
        <f t="shared" si="36"/>
        <v>91.01827140217614</v>
      </c>
    </row>
    <row r="156" spans="1:8" ht="33" customHeight="1" x14ac:dyDescent="0.25">
      <c r="A156" s="35">
        <v>8</v>
      </c>
      <c r="B156" s="28" t="s">
        <v>184</v>
      </c>
      <c r="C156" s="35" t="s">
        <v>13</v>
      </c>
      <c r="D156" s="31">
        <v>50</v>
      </c>
      <c r="E156" s="31">
        <v>0</v>
      </c>
      <c r="F156" s="31">
        <f t="shared" si="34"/>
        <v>-50</v>
      </c>
      <c r="G156" s="31">
        <f t="shared" si="35"/>
        <v>-100</v>
      </c>
      <c r="H156" s="52">
        <f t="shared" si="36"/>
        <v>0</v>
      </c>
    </row>
    <row r="157" spans="1:8" ht="18.75" customHeight="1" x14ac:dyDescent="0.25">
      <c r="A157" s="35">
        <v>9</v>
      </c>
      <c r="B157" s="28" t="s">
        <v>185</v>
      </c>
      <c r="C157" s="35" t="s">
        <v>22</v>
      </c>
      <c r="D157" s="31">
        <v>5</v>
      </c>
      <c r="E157" s="31">
        <v>1</v>
      </c>
      <c r="F157" s="31">
        <f t="shared" si="34"/>
        <v>-4</v>
      </c>
      <c r="G157" s="31">
        <f t="shared" si="35"/>
        <v>-80</v>
      </c>
      <c r="H157" s="52">
        <f t="shared" si="36"/>
        <v>20</v>
      </c>
    </row>
    <row r="158" spans="1:8" ht="33" customHeight="1" x14ac:dyDescent="0.25">
      <c r="A158" s="35">
        <v>10</v>
      </c>
      <c r="B158" s="28" t="s">
        <v>152</v>
      </c>
      <c r="C158" s="35" t="s">
        <v>13</v>
      </c>
      <c r="D158" s="31">
        <v>65</v>
      </c>
      <c r="E158" s="31">
        <v>65</v>
      </c>
      <c r="F158" s="31">
        <f t="shared" si="34"/>
        <v>0</v>
      </c>
      <c r="G158" s="31">
        <f t="shared" si="35"/>
        <v>0</v>
      </c>
      <c r="H158" s="52">
        <f t="shared" si="36"/>
        <v>100</v>
      </c>
    </row>
    <row r="159" spans="1:8" ht="24.75" customHeight="1" x14ac:dyDescent="0.25">
      <c r="A159" s="53">
        <v>12</v>
      </c>
      <c r="B159" s="76" t="s">
        <v>108</v>
      </c>
      <c r="C159" s="78"/>
      <c r="D159" s="78"/>
      <c r="E159" s="78"/>
      <c r="F159" s="78"/>
      <c r="G159" s="78"/>
    </row>
    <row r="160" spans="1:8" ht="31.5" x14ac:dyDescent="0.25">
      <c r="A160" s="35">
        <v>1</v>
      </c>
      <c r="B160" s="28" t="s">
        <v>109</v>
      </c>
      <c r="C160" s="35" t="s">
        <v>13</v>
      </c>
      <c r="D160" s="47">
        <v>75</v>
      </c>
      <c r="E160" s="71">
        <v>100</v>
      </c>
      <c r="F160" s="48">
        <f t="shared" si="34"/>
        <v>25</v>
      </c>
      <c r="G160" s="47">
        <f t="shared" si="35"/>
        <v>33.333333333333314</v>
      </c>
    </row>
    <row r="161" spans="1:8" ht="21" customHeight="1" x14ac:dyDescent="0.25">
      <c r="A161" s="35">
        <v>2</v>
      </c>
      <c r="B161" s="28" t="s">
        <v>202</v>
      </c>
      <c r="C161" s="35" t="s">
        <v>13</v>
      </c>
      <c r="D161" s="33" t="s">
        <v>203</v>
      </c>
      <c r="E161" s="48">
        <v>0</v>
      </c>
      <c r="F161" s="48">
        <f>E161-50</f>
        <v>-50</v>
      </c>
      <c r="G161" s="47">
        <f>E161/50*100-100</f>
        <v>-100</v>
      </c>
    </row>
    <row r="162" spans="1:8" ht="24" customHeight="1" x14ac:dyDescent="0.25">
      <c r="A162" s="53">
        <v>13</v>
      </c>
      <c r="B162" s="76" t="s">
        <v>110</v>
      </c>
      <c r="C162" s="77"/>
      <c r="D162" s="77"/>
      <c r="E162" s="77"/>
      <c r="F162" s="77"/>
      <c r="G162" s="77"/>
    </row>
    <row r="163" spans="1:8" ht="31.5" customHeight="1" x14ac:dyDescent="0.25">
      <c r="A163" s="35">
        <v>1</v>
      </c>
      <c r="B163" s="28" t="s">
        <v>111</v>
      </c>
      <c r="C163" s="35"/>
      <c r="D163" s="33"/>
      <c r="E163" s="33"/>
      <c r="F163" s="33"/>
      <c r="G163" s="33"/>
    </row>
    <row r="164" spans="1:8" ht="15.75" x14ac:dyDescent="0.25">
      <c r="A164" s="38" t="s">
        <v>112</v>
      </c>
      <c r="B164" s="16" t="s">
        <v>114</v>
      </c>
      <c r="C164" s="35" t="s">
        <v>13</v>
      </c>
      <c r="D164" s="47">
        <v>100</v>
      </c>
      <c r="E164" s="47">
        <v>100</v>
      </c>
      <c r="F164" s="47">
        <f t="shared" ref="F164:F193" si="37">E164-D164</f>
        <v>0</v>
      </c>
      <c r="G164" s="47">
        <f t="shared" ref="G164:G193" si="38">E164/D164*100-100</f>
        <v>0</v>
      </c>
      <c r="H164" s="52">
        <f>E164/D164*100</f>
        <v>100</v>
      </c>
    </row>
    <row r="165" spans="1:8" ht="32.25" customHeight="1" x14ac:dyDescent="0.25">
      <c r="A165" s="38" t="s">
        <v>113</v>
      </c>
      <c r="B165" s="39" t="s">
        <v>115</v>
      </c>
      <c r="C165" s="35" t="s">
        <v>13</v>
      </c>
      <c r="D165" s="47">
        <v>40</v>
      </c>
      <c r="E165" s="47">
        <v>40</v>
      </c>
      <c r="F165" s="47">
        <f>E165-D165</f>
        <v>0</v>
      </c>
      <c r="G165" s="47">
        <f t="shared" si="38"/>
        <v>0</v>
      </c>
      <c r="H165" s="52">
        <f t="shared" ref="H165:H169" si="39">E165/D165*100</f>
        <v>100</v>
      </c>
    </row>
    <row r="166" spans="1:8" ht="33" customHeight="1" x14ac:dyDescent="0.25">
      <c r="A166" s="38" t="s">
        <v>61</v>
      </c>
      <c r="B166" s="39" t="s">
        <v>120</v>
      </c>
      <c r="C166" s="35" t="s">
        <v>13</v>
      </c>
      <c r="D166" s="48">
        <v>4.2</v>
      </c>
      <c r="E166" s="48">
        <v>2.84</v>
      </c>
      <c r="F166" s="48">
        <f t="shared" si="37"/>
        <v>-1.3600000000000003</v>
      </c>
      <c r="G166" s="33">
        <f t="shared" si="38"/>
        <v>-32.380952380952394</v>
      </c>
      <c r="H166" s="52">
        <f t="shared" si="39"/>
        <v>67.619047619047606</v>
      </c>
    </row>
    <row r="167" spans="1:8" ht="48.75" customHeight="1" x14ac:dyDescent="0.25">
      <c r="A167" s="38" t="s">
        <v>47</v>
      </c>
      <c r="B167" s="39" t="s">
        <v>119</v>
      </c>
      <c r="C167" s="35" t="s">
        <v>13</v>
      </c>
      <c r="D167" s="47">
        <v>100</v>
      </c>
      <c r="E167" s="47">
        <v>100</v>
      </c>
      <c r="F167" s="47">
        <f t="shared" si="37"/>
        <v>0</v>
      </c>
      <c r="G167" s="47">
        <f t="shared" si="38"/>
        <v>0</v>
      </c>
      <c r="H167" s="52">
        <f t="shared" si="39"/>
        <v>100</v>
      </c>
    </row>
    <row r="168" spans="1:8" ht="46.5" customHeight="1" x14ac:dyDescent="0.25">
      <c r="A168" s="38" t="s">
        <v>116</v>
      </c>
      <c r="B168" s="39" t="s">
        <v>118</v>
      </c>
      <c r="C168" s="35" t="s">
        <v>13</v>
      </c>
      <c r="D168" s="47">
        <v>100</v>
      </c>
      <c r="E168" s="47">
        <v>100</v>
      </c>
      <c r="F168" s="47">
        <f t="shared" si="37"/>
        <v>0</v>
      </c>
      <c r="G168" s="47">
        <f t="shared" si="38"/>
        <v>0</v>
      </c>
      <c r="H168" s="52">
        <f t="shared" si="39"/>
        <v>100</v>
      </c>
    </row>
    <row r="169" spans="1:8" ht="81" customHeight="1" x14ac:dyDescent="0.25">
      <c r="A169" s="38" t="s">
        <v>62</v>
      </c>
      <c r="B169" s="39" t="s">
        <v>117</v>
      </c>
      <c r="C169" s="35" t="s">
        <v>13</v>
      </c>
      <c r="D169" s="47">
        <v>89</v>
      </c>
      <c r="E169" s="47">
        <v>89</v>
      </c>
      <c r="F169" s="47">
        <f t="shared" si="37"/>
        <v>0</v>
      </c>
      <c r="G169" s="47">
        <f t="shared" si="38"/>
        <v>0</v>
      </c>
      <c r="H169" s="52">
        <f t="shared" si="39"/>
        <v>100</v>
      </c>
    </row>
    <row r="170" spans="1:8" s="12" customFormat="1" ht="23.25" customHeight="1" x14ac:dyDescent="0.25">
      <c r="A170" s="54">
        <v>14</v>
      </c>
      <c r="B170" s="76" t="s">
        <v>155</v>
      </c>
      <c r="C170" s="76"/>
      <c r="D170" s="76"/>
      <c r="E170" s="76"/>
      <c r="F170" s="76"/>
      <c r="G170" s="76"/>
    </row>
    <row r="171" spans="1:8" ht="31.5" x14ac:dyDescent="0.25">
      <c r="A171" s="35">
        <v>1</v>
      </c>
      <c r="B171" s="42" t="s">
        <v>156</v>
      </c>
      <c r="C171" s="35" t="s">
        <v>157</v>
      </c>
      <c r="D171" s="49">
        <v>21.661000000000001</v>
      </c>
      <c r="E171" s="49">
        <v>17.466999999999999</v>
      </c>
      <c r="F171" s="49">
        <f t="shared" si="37"/>
        <v>-4.1940000000000026</v>
      </c>
      <c r="G171" s="47">
        <f t="shared" si="38"/>
        <v>-19.361986981210478</v>
      </c>
      <c r="H171" s="52">
        <f>E171/D171*100</f>
        <v>80.638013018789522</v>
      </c>
    </row>
    <row r="172" spans="1:8" ht="31.5" x14ac:dyDescent="0.25">
      <c r="A172" s="35">
        <v>2</v>
      </c>
      <c r="B172" s="42" t="s">
        <v>158</v>
      </c>
      <c r="C172" s="35" t="s">
        <v>22</v>
      </c>
      <c r="D172" s="35">
        <v>368</v>
      </c>
      <c r="E172" s="35">
        <v>354</v>
      </c>
      <c r="F172" s="47">
        <f t="shared" si="37"/>
        <v>-14</v>
      </c>
      <c r="G172" s="47">
        <f t="shared" si="38"/>
        <v>-3.8043478260869534</v>
      </c>
      <c r="H172" s="52">
        <f t="shared" ref="H172:H177" si="40">E172/D172*100</f>
        <v>96.195652173913047</v>
      </c>
    </row>
    <row r="173" spans="1:8" ht="31.5" x14ac:dyDescent="0.25">
      <c r="A173" s="35">
        <v>3</v>
      </c>
      <c r="B173" s="42" t="s">
        <v>159</v>
      </c>
      <c r="C173" s="35" t="s">
        <v>22</v>
      </c>
      <c r="D173" s="35">
        <v>19</v>
      </c>
      <c r="E173" s="35">
        <v>29</v>
      </c>
      <c r="F173" s="47">
        <f t="shared" si="37"/>
        <v>10</v>
      </c>
      <c r="G173" s="47">
        <f t="shared" si="38"/>
        <v>52.631578947368439</v>
      </c>
      <c r="H173" s="52">
        <f t="shared" si="40"/>
        <v>152.63157894736844</v>
      </c>
    </row>
    <row r="174" spans="1:8" ht="15.75" x14ac:dyDescent="0.25">
      <c r="A174" s="35">
        <v>4</v>
      </c>
      <c r="B174" s="42" t="s">
        <v>160</v>
      </c>
      <c r="C174" s="35" t="s">
        <v>23</v>
      </c>
      <c r="D174" s="35">
        <v>48</v>
      </c>
      <c r="E174" s="35">
        <v>39</v>
      </c>
      <c r="F174" s="47">
        <f t="shared" si="37"/>
        <v>-9</v>
      </c>
      <c r="G174" s="47">
        <f t="shared" si="38"/>
        <v>-18.75</v>
      </c>
      <c r="H174" s="52">
        <f t="shared" si="40"/>
        <v>81.25</v>
      </c>
    </row>
    <row r="175" spans="1:8" ht="33" customHeight="1" x14ac:dyDescent="0.25">
      <c r="A175" s="35">
        <v>5</v>
      </c>
      <c r="B175" s="39" t="s">
        <v>231</v>
      </c>
      <c r="C175" s="35" t="s">
        <v>13</v>
      </c>
      <c r="D175" s="33">
        <v>52</v>
      </c>
      <c r="E175" s="35">
        <v>57.3</v>
      </c>
      <c r="F175" s="33">
        <f t="shared" si="37"/>
        <v>5.2999999999999972</v>
      </c>
      <c r="G175" s="47">
        <f t="shared" si="38"/>
        <v>10.192307692307679</v>
      </c>
      <c r="H175" s="52">
        <f t="shared" si="40"/>
        <v>110.19230769230768</v>
      </c>
    </row>
    <row r="176" spans="1:8" ht="15.75" x14ac:dyDescent="0.25">
      <c r="A176" s="35">
        <v>6</v>
      </c>
      <c r="B176" s="42" t="s">
        <v>161</v>
      </c>
      <c r="C176" s="35" t="s">
        <v>23</v>
      </c>
      <c r="D176" s="35">
        <v>0</v>
      </c>
      <c r="E176" s="35">
        <v>0</v>
      </c>
      <c r="F176" s="47">
        <f t="shared" si="37"/>
        <v>0</v>
      </c>
      <c r="G176" s="47">
        <v>0</v>
      </c>
      <c r="H176" s="52">
        <v>0</v>
      </c>
    </row>
    <row r="177" spans="1:8" ht="31.5" x14ac:dyDescent="0.25">
      <c r="A177" s="35">
        <v>7</v>
      </c>
      <c r="B177" s="42" t="s">
        <v>162</v>
      </c>
      <c r="C177" s="35" t="s">
        <v>13</v>
      </c>
      <c r="D177" s="33">
        <v>86</v>
      </c>
      <c r="E177" s="35">
        <v>80.900000000000006</v>
      </c>
      <c r="F177" s="33">
        <f t="shared" si="37"/>
        <v>-5.0999999999999943</v>
      </c>
      <c r="G177" s="47">
        <f t="shared" si="38"/>
        <v>-5.9302325581395223</v>
      </c>
      <c r="H177" s="52">
        <f t="shared" si="40"/>
        <v>94.069767441860478</v>
      </c>
    </row>
    <row r="178" spans="1:8" s="64" customFormat="1" ht="23.25" customHeight="1" x14ac:dyDescent="0.25">
      <c r="A178" s="53">
        <v>15</v>
      </c>
      <c r="B178" s="73" t="s">
        <v>266</v>
      </c>
      <c r="C178" s="73"/>
      <c r="D178" s="73"/>
      <c r="E178" s="73"/>
      <c r="F178" s="73"/>
      <c r="G178" s="73"/>
    </row>
    <row r="179" spans="1:8" s="62" customFormat="1" ht="31.5" x14ac:dyDescent="0.25">
      <c r="A179" s="35">
        <v>1</v>
      </c>
      <c r="B179" s="42" t="s">
        <v>103</v>
      </c>
      <c r="C179" s="35" t="s">
        <v>23</v>
      </c>
      <c r="D179" s="31">
        <v>19</v>
      </c>
      <c r="E179" s="31">
        <v>21</v>
      </c>
      <c r="F179" s="31">
        <f t="shared" si="37"/>
        <v>2</v>
      </c>
      <c r="G179" s="43">
        <f t="shared" si="38"/>
        <v>10.526315789473699</v>
      </c>
    </row>
    <row r="180" spans="1:8" s="62" customFormat="1" ht="47.25" x14ac:dyDescent="0.25">
      <c r="A180" s="35">
        <v>2</v>
      </c>
      <c r="B180" s="42" t="s">
        <v>104</v>
      </c>
      <c r="C180" s="35" t="s">
        <v>23</v>
      </c>
      <c r="D180" s="31">
        <v>1</v>
      </c>
      <c r="E180" s="31">
        <v>1</v>
      </c>
      <c r="F180" s="31">
        <f t="shared" si="37"/>
        <v>0</v>
      </c>
      <c r="G180" s="43">
        <f t="shared" si="38"/>
        <v>0</v>
      </c>
    </row>
    <row r="181" spans="1:8" s="62" customFormat="1" ht="31.5" x14ac:dyDescent="0.25">
      <c r="A181" s="35">
        <v>3</v>
      </c>
      <c r="B181" s="42" t="s">
        <v>29</v>
      </c>
      <c r="C181" s="35" t="s">
        <v>23</v>
      </c>
      <c r="D181" s="31">
        <v>21</v>
      </c>
      <c r="E181" s="31">
        <v>29</v>
      </c>
      <c r="F181" s="31">
        <f t="shared" si="37"/>
        <v>8</v>
      </c>
      <c r="G181" s="43">
        <f t="shared" si="38"/>
        <v>38.095238095238102</v>
      </c>
    </row>
    <row r="182" spans="1:8" s="62" customFormat="1" ht="31.5" x14ac:dyDescent="0.25">
      <c r="A182" s="35">
        <v>4</v>
      </c>
      <c r="B182" s="42" t="s">
        <v>105</v>
      </c>
      <c r="C182" s="35" t="s">
        <v>23</v>
      </c>
      <c r="D182" s="31">
        <v>200</v>
      </c>
      <c r="E182" s="31">
        <v>174</v>
      </c>
      <c r="F182" s="31">
        <f t="shared" si="37"/>
        <v>-26</v>
      </c>
      <c r="G182" s="43">
        <f t="shared" si="38"/>
        <v>-13</v>
      </c>
    </row>
    <row r="183" spans="1:8" s="62" customFormat="1" ht="31.5" x14ac:dyDescent="0.25">
      <c r="A183" s="35">
        <v>5</v>
      </c>
      <c r="B183" s="42" t="s">
        <v>106</v>
      </c>
      <c r="C183" s="35" t="s">
        <v>22</v>
      </c>
      <c r="D183" s="72">
        <v>6300</v>
      </c>
      <c r="E183" s="72">
        <v>6300</v>
      </c>
      <c r="F183" s="31">
        <f t="shared" si="37"/>
        <v>0</v>
      </c>
      <c r="G183" s="43">
        <f t="shared" si="38"/>
        <v>0</v>
      </c>
    </row>
    <row r="184" spans="1:8" s="62" customFormat="1" ht="31.5" x14ac:dyDescent="0.25">
      <c r="A184" s="35">
        <v>6</v>
      </c>
      <c r="B184" s="42" t="s">
        <v>35</v>
      </c>
      <c r="C184" s="35" t="s">
        <v>13</v>
      </c>
      <c r="D184" s="31">
        <v>66</v>
      </c>
      <c r="E184" s="31">
        <v>66</v>
      </c>
      <c r="F184" s="31">
        <f t="shared" si="37"/>
        <v>0</v>
      </c>
      <c r="G184" s="43">
        <f t="shared" si="38"/>
        <v>0</v>
      </c>
    </row>
    <row r="185" spans="1:8" s="62" customFormat="1" ht="31.5" x14ac:dyDescent="0.25">
      <c r="A185" s="35">
        <v>7</v>
      </c>
      <c r="B185" s="42" t="s">
        <v>176</v>
      </c>
      <c r="C185" s="35" t="s">
        <v>276</v>
      </c>
      <c r="D185" s="31">
        <v>2216</v>
      </c>
      <c r="E185" s="31">
        <v>1185</v>
      </c>
      <c r="F185" s="31">
        <f t="shared" si="37"/>
        <v>-1031</v>
      </c>
      <c r="G185" s="43">
        <f t="shared" si="38"/>
        <v>-46.525270758122737</v>
      </c>
    </row>
    <row r="186" spans="1:8" s="62" customFormat="1" ht="31.5" x14ac:dyDescent="0.25">
      <c r="A186" s="35">
        <v>8</v>
      </c>
      <c r="B186" s="42" t="s">
        <v>177</v>
      </c>
      <c r="C186" s="35" t="s">
        <v>26</v>
      </c>
      <c r="D186" s="31">
        <v>4233</v>
      </c>
      <c r="E186" s="31">
        <v>1694</v>
      </c>
      <c r="F186" s="31">
        <f t="shared" si="37"/>
        <v>-2539</v>
      </c>
      <c r="G186" s="43">
        <f t="shared" si="38"/>
        <v>-59.981100874084575</v>
      </c>
    </row>
    <row r="187" spans="1:8" s="62" customFormat="1" ht="31.5" x14ac:dyDescent="0.25">
      <c r="A187" s="35">
        <v>9</v>
      </c>
      <c r="B187" s="42" t="s">
        <v>133</v>
      </c>
      <c r="C187" s="35" t="s">
        <v>26</v>
      </c>
      <c r="D187" s="43">
        <v>1284</v>
      </c>
      <c r="E187" s="43">
        <v>847.5</v>
      </c>
      <c r="F187" s="43">
        <f t="shared" si="37"/>
        <v>-436.5</v>
      </c>
      <c r="G187" s="43">
        <f t="shared" si="38"/>
        <v>-33.995327102803742</v>
      </c>
    </row>
    <row r="188" spans="1:8" s="62" customFormat="1" ht="15.75" x14ac:dyDescent="0.25">
      <c r="A188" s="35">
        <v>10</v>
      </c>
      <c r="B188" s="42" t="s">
        <v>277</v>
      </c>
      <c r="C188" s="35" t="s">
        <v>23</v>
      </c>
      <c r="D188" s="31">
        <v>51</v>
      </c>
      <c r="E188" s="31">
        <v>25</v>
      </c>
      <c r="F188" s="31">
        <f t="shared" si="37"/>
        <v>-26</v>
      </c>
      <c r="G188" s="43">
        <f t="shared" si="38"/>
        <v>-50.980392156862749</v>
      </c>
    </row>
    <row r="189" spans="1:8" s="62" customFormat="1" ht="47.25" x14ac:dyDescent="0.25">
      <c r="A189" s="35">
        <v>11</v>
      </c>
      <c r="B189" s="42" t="s">
        <v>278</v>
      </c>
      <c r="C189" s="35" t="s">
        <v>23</v>
      </c>
      <c r="D189" s="31">
        <v>35</v>
      </c>
      <c r="E189" s="31">
        <v>46</v>
      </c>
      <c r="F189" s="31">
        <f t="shared" si="37"/>
        <v>11</v>
      </c>
      <c r="G189" s="43">
        <f t="shared" si="38"/>
        <v>31.428571428571416</v>
      </c>
    </row>
    <row r="190" spans="1:8" s="62" customFormat="1" ht="31.5" x14ac:dyDescent="0.25">
      <c r="A190" s="35">
        <v>12</v>
      </c>
      <c r="B190" s="42" t="s">
        <v>279</v>
      </c>
      <c r="C190" s="35" t="s">
        <v>13</v>
      </c>
      <c r="D190" s="31">
        <v>100</v>
      </c>
      <c r="E190" s="31">
        <v>0</v>
      </c>
      <c r="F190" s="31">
        <f t="shared" si="37"/>
        <v>-100</v>
      </c>
      <c r="G190" s="43">
        <f t="shared" si="38"/>
        <v>-100</v>
      </c>
    </row>
    <row r="191" spans="1:8" s="62" customFormat="1" ht="31.5" x14ac:dyDescent="0.25">
      <c r="A191" s="35">
        <v>13</v>
      </c>
      <c r="B191" s="42" t="s">
        <v>280</v>
      </c>
      <c r="C191" s="35" t="s">
        <v>23</v>
      </c>
      <c r="D191" s="31">
        <v>38</v>
      </c>
      <c r="E191" s="31">
        <v>47</v>
      </c>
      <c r="F191" s="31">
        <f t="shared" si="37"/>
        <v>9</v>
      </c>
      <c r="G191" s="43">
        <f t="shared" si="38"/>
        <v>23.684210526315795</v>
      </c>
    </row>
    <row r="192" spans="1:8" s="62" customFormat="1" ht="31.5" x14ac:dyDescent="0.25">
      <c r="A192" s="35">
        <v>14</v>
      </c>
      <c r="B192" s="42" t="s">
        <v>281</v>
      </c>
      <c r="C192" s="35" t="s">
        <v>22</v>
      </c>
      <c r="D192" s="31">
        <v>860</v>
      </c>
      <c r="E192" s="31">
        <v>480</v>
      </c>
      <c r="F192" s="31">
        <f t="shared" si="37"/>
        <v>-380</v>
      </c>
      <c r="G192" s="43">
        <f t="shared" si="38"/>
        <v>-44.186046511627907</v>
      </c>
    </row>
    <row r="193" spans="1:7" s="62" customFormat="1" ht="15.75" x14ac:dyDescent="0.25">
      <c r="A193" s="35">
        <v>15</v>
      </c>
      <c r="B193" s="42" t="s">
        <v>282</v>
      </c>
      <c r="C193" s="35" t="s">
        <v>22</v>
      </c>
      <c r="D193" s="31">
        <v>700</v>
      </c>
      <c r="E193" s="31">
        <v>700</v>
      </c>
      <c r="F193" s="31">
        <f t="shared" si="37"/>
        <v>0</v>
      </c>
      <c r="G193" s="43">
        <f t="shared" si="38"/>
        <v>0</v>
      </c>
    </row>
    <row r="194" spans="1:7" s="63" customFormat="1" ht="15.75" x14ac:dyDescent="0.25"/>
    <row r="195" spans="1:7" s="63" customFormat="1" ht="15.75" x14ac:dyDescent="0.25"/>
    <row r="196" spans="1:7" s="63" customFormat="1" ht="15.75" x14ac:dyDescent="0.25"/>
    <row r="197" spans="1:7" s="63" customFormat="1" ht="15.75" x14ac:dyDescent="0.25"/>
    <row r="198" spans="1:7" s="63" customFormat="1" ht="15.75" x14ac:dyDescent="0.25"/>
    <row r="199" spans="1:7" s="63" customFormat="1" ht="15.75" x14ac:dyDescent="0.25"/>
    <row r="200" spans="1:7" s="63" customFormat="1" ht="15.75" x14ac:dyDescent="0.25"/>
    <row r="201" spans="1:7" s="63" customFormat="1" ht="15.75" x14ac:dyDescent="0.25"/>
    <row r="202" spans="1:7" s="63" customFormat="1" ht="15.75" x14ac:dyDescent="0.25"/>
    <row r="203" spans="1:7" s="63" customFormat="1" ht="15.75" x14ac:dyDescent="0.25"/>
    <row r="204" spans="1:7" s="63" customFormat="1" ht="15.75" x14ac:dyDescent="0.25"/>
    <row r="205" spans="1:7" s="63" customFormat="1" ht="15.75" x14ac:dyDescent="0.25"/>
    <row r="206" spans="1:7" s="63" customFormat="1" ht="15.75" x14ac:dyDescent="0.25"/>
    <row r="207" spans="1:7" s="63" customFormat="1" ht="15.75" x14ac:dyDescent="0.25"/>
    <row r="208" spans="1:7" s="63" customFormat="1" ht="15.75" x14ac:dyDescent="0.25"/>
    <row r="209" s="63" customFormat="1" ht="15.75" x14ac:dyDescent="0.25"/>
    <row r="210" s="63" customFormat="1" ht="15.75" x14ac:dyDescent="0.25"/>
    <row r="211" s="63" customFormat="1" ht="15.75" x14ac:dyDescent="0.25"/>
    <row r="212" s="63" customFormat="1" ht="15.75" x14ac:dyDescent="0.25"/>
    <row r="213" s="63" customFormat="1" ht="15.75" x14ac:dyDescent="0.25"/>
    <row r="214" s="63" customFormat="1" ht="15.75" x14ac:dyDescent="0.25"/>
    <row r="215" s="63" customFormat="1" ht="15.75" x14ac:dyDescent="0.25"/>
    <row r="216" s="63" customFormat="1" ht="15.75" x14ac:dyDescent="0.25"/>
    <row r="217" s="63" customFormat="1" ht="15.75" x14ac:dyDescent="0.25"/>
    <row r="218" s="63" customFormat="1" ht="15.75" x14ac:dyDescent="0.25"/>
    <row r="219" s="63" customFormat="1" ht="15.75" x14ac:dyDescent="0.25"/>
    <row r="220" s="63" customFormat="1" ht="15.75" x14ac:dyDescent="0.25"/>
    <row r="221" s="63" customFormat="1" ht="15.75" x14ac:dyDescent="0.25"/>
    <row r="222" s="63" customFormat="1" ht="15.75" x14ac:dyDescent="0.25"/>
    <row r="223" s="63" customFormat="1" ht="15.75" x14ac:dyDescent="0.25"/>
    <row r="224" s="63" customFormat="1" ht="15.75" x14ac:dyDescent="0.25"/>
    <row r="225" s="63" customFormat="1" ht="15.75" x14ac:dyDescent="0.25"/>
    <row r="226" s="63" customFormat="1" ht="15.75" x14ac:dyDescent="0.25"/>
    <row r="227" s="63" customFormat="1" ht="15.75" x14ac:dyDescent="0.25"/>
    <row r="228" s="63" customFormat="1" ht="15.75" x14ac:dyDescent="0.25"/>
    <row r="229" s="63" customFormat="1" ht="15.75" x14ac:dyDescent="0.25"/>
    <row r="230" s="63" customFormat="1" ht="15.75" x14ac:dyDescent="0.25"/>
    <row r="231" s="63" customFormat="1" ht="15.75" x14ac:dyDescent="0.25"/>
    <row r="232" s="63" customFormat="1" ht="15.75" x14ac:dyDescent="0.25"/>
    <row r="233" s="63" customFormat="1" ht="15.75" x14ac:dyDescent="0.25"/>
    <row r="234" s="63" customFormat="1" ht="15.75" x14ac:dyDescent="0.25"/>
    <row r="235" s="63" customFormat="1" ht="15.75" x14ac:dyDescent="0.25"/>
    <row r="236" s="63" customFormat="1" ht="15.75" x14ac:dyDescent="0.25"/>
    <row r="237" s="63" customFormat="1" ht="15.75" x14ac:dyDescent="0.25"/>
    <row r="238" s="63" customFormat="1" ht="15.75" x14ac:dyDescent="0.25"/>
    <row r="239" s="63" customFormat="1" ht="15.75" x14ac:dyDescent="0.25"/>
    <row r="240" s="63" customFormat="1" ht="15.75" x14ac:dyDescent="0.25"/>
    <row r="241" s="63" customFormat="1" ht="15.75" x14ac:dyDescent="0.25"/>
    <row r="242" s="63" customFormat="1" ht="15.75" x14ac:dyDescent="0.25"/>
    <row r="243" s="63" customFormat="1" ht="15.75" x14ac:dyDescent="0.25"/>
    <row r="244" s="63" customFormat="1" ht="15.75" x14ac:dyDescent="0.25"/>
    <row r="245" s="63" customFormat="1" ht="15.75" x14ac:dyDescent="0.25"/>
    <row r="246" s="63" customFormat="1" ht="15.75" x14ac:dyDescent="0.25"/>
    <row r="247" s="63" customFormat="1" ht="15.75" x14ac:dyDescent="0.25"/>
    <row r="248" s="63" customFormat="1" ht="15.75" x14ac:dyDescent="0.25"/>
    <row r="249" s="63" customFormat="1" ht="15.75" x14ac:dyDescent="0.25"/>
    <row r="250" s="63" customFormat="1" ht="15.75" x14ac:dyDescent="0.25"/>
    <row r="251" s="63" customFormat="1" ht="15.75" x14ac:dyDescent="0.25"/>
    <row r="252" s="63" customFormat="1" ht="15.75" x14ac:dyDescent="0.25"/>
    <row r="253" s="63" customFormat="1" ht="15.75" x14ac:dyDescent="0.25"/>
    <row r="254" s="63" customFormat="1" ht="15.75" x14ac:dyDescent="0.25"/>
    <row r="255" s="63" customFormat="1" ht="15.75" x14ac:dyDescent="0.25"/>
    <row r="256" s="63" customFormat="1" ht="15.75" x14ac:dyDescent="0.25"/>
    <row r="257" s="63" customFormat="1" ht="15.75" x14ac:dyDescent="0.25"/>
    <row r="258" s="63" customFormat="1" ht="15.75" x14ac:dyDescent="0.25"/>
    <row r="259" s="63" customFormat="1" ht="15.75" x14ac:dyDescent="0.25"/>
    <row r="260" s="63" customFormat="1" ht="15.75" x14ac:dyDescent="0.25"/>
    <row r="261" s="63" customFormat="1" ht="15.75" x14ac:dyDescent="0.25"/>
    <row r="262" s="63" customFormat="1" ht="15.75" x14ac:dyDescent="0.25"/>
    <row r="263" s="63" customFormat="1" ht="15.75" x14ac:dyDescent="0.25"/>
    <row r="264" s="63" customFormat="1" ht="15.75" x14ac:dyDescent="0.25"/>
    <row r="265" s="63" customFormat="1" ht="15.75" x14ac:dyDescent="0.25"/>
    <row r="266" s="63" customFormat="1" ht="15.75" x14ac:dyDescent="0.25"/>
    <row r="267" s="63" customFormat="1" ht="15.75" x14ac:dyDescent="0.25"/>
    <row r="268" s="63" customFormat="1" ht="15.75" x14ac:dyDescent="0.25"/>
    <row r="269" s="63" customFormat="1" ht="15.75" x14ac:dyDescent="0.25"/>
  </sheetData>
  <mergeCells count="24">
    <mergeCell ref="D3:E3"/>
    <mergeCell ref="F3:G3"/>
    <mergeCell ref="A1:G1"/>
    <mergeCell ref="C3:C4"/>
    <mergeCell ref="B3:B4"/>
    <mergeCell ref="A3:A4"/>
    <mergeCell ref="E2:G2"/>
    <mergeCell ref="B6:G6"/>
    <mergeCell ref="B115:G115"/>
    <mergeCell ref="B109:G109"/>
    <mergeCell ref="B92:G92"/>
    <mergeCell ref="B59:G59"/>
    <mergeCell ref="B56:G56"/>
    <mergeCell ref="B26:G26"/>
    <mergeCell ref="B178:G178"/>
    <mergeCell ref="A103:A104"/>
    <mergeCell ref="B170:G170"/>
    <mergeCell ref="B49:G49"/>
    <mergeCell ref="B42:G42"/>
    <mergeCell ref="B159:G159"/>
    <mergeCell ref="B162:G162"/>
    <mergeCell ref="B148:G148"/>
    <mergeCell ref="B145:G145"/>
    <mergeCell ref="A97:A98"/>
  </mergeCells>
  <pageMargins left="0.31496062992125984" right="0.31496062992125984" top="0.74803149606299213" bottom="0.74803149606299213" header="0.31496062992125984" footer="0.31496062992125984"/>
  <pageSetup paperSize="9" scale="55" fitToHeight="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7"/>
  <sheetViews>
    <sheetView zoomScale="80" zoomScaleNormal="80" workbookViewId="0">
      <selection activeCell="B34" sqref="B34"/>
    </sheetView>
  </sheetViews>
  <sheetFormatPr defaultColWidth="9.140625" defaultRowHeight="15" x14ac:dyDescent="0.25"/>
  <cols>
    <col min="1" max="1" width="7.28515625" style="3" customWidth="1"/>
    <col min="2" max="2" width="84.7109375" style="3" customWidth="1"/>
    <col min="3" max="3" width="21" style="3" customWidth="1"/>
    <col min="4" max="4" width="17.85546875" style="3" customWidth="1"/>
    <col min="5" max="6" width="17.28515625" style="3" customWidth="1"/>
    <col min="7" max="7" width="0" style="3" hidden="1" customWidth="1"/>
    <col min="8" max="16384" width="9.140625" style="3"/>
  </cols>
  <sheetData>
    <row r="1" spans="1:7" x14ac:dyDescent="0.25">
      <c r="A1" s="83" t="s">
        <v>285</v>
      </c>
      <c r="B1" s="83"/>
      <c r="C1" s="83"/>
      <c r="D1" s="83"/>
      <c r="E1" s="83"/>
      <c r="F1" s="83"/>
    </row>
    <row r="2" spans="1:7" ht="14.25" customHeight="1" x14ac:dyDescent="0.25">
      <c r="A2" s="83"/>
      <c r="B2" s="83"/>
      <c r="C2" s="83"/>
      <c r="D2" s="83"/>
      <c r="E2" s="83"/>
      <c r="F2" s="83"/>
    </row>
    <row r="3" spans="1:7" ht="15.75" thickBot="1" x14ac:dyDescent="0.3">
      <c r="E3" s="101" t="s">
        <v>19</v>
      </c>
      <c r="F3" s="101"/>
    </row>
    <row r="4" spans="1:7" ht="15.75" x14ac:dyDescent="0.25">
      <c r="A4" s="102" t="s">
        <v>0</v>
      </c>
      <c r="B4" s="105" t="s">
        <v>9</v>
      </c>
      <c r="C4" s="110" t="s">
        <v>10</v>
      </c>
      <c r="D4" s="110"/>
      <c r="E4" s="110"/>
      <c r="F4" s="111"/>
    </row>
    <row r="5" spans="1:7" ht="15.75" customHeight="1" x14ac:dyDescent="0.25">
      <c r="A5" s="103"/>
      <c r="B5" s="106"/>
      <c r="C5" s="107" t="s">
        <v>8</v>
      </c>
      <c r="D5" s="107" t="s">
        <v>2</v>
      </c>
      <c r="E5" s="99" t="s">
        <v>3</v>
      </c>
      <c r="F5" s="100"/>
    </row>
    <row r="6" spans="1:7" ht="30.75" customHeight="1" x14ac:dyDescent="0.25">
      <c r="A6" s="104"/>
      <c r="B6" s="80"/>
      <c r="C6" s="108"/>
      <c r="D6" s="109"/>
      <c r="E6" s="67" t="s">
        <v>7</v>
      </c>
      <c r="F6" s="4" t="s">
        <v>5</v>
      </c>
    </row>
    <row r="7" spans="1:7" ht="15.75" x14ac:dyDescent="0.25">
      <c r="A7" s="5">
        <v>1</v>
      </c>
      <c r="B7" s="65">
        <v>2</v>
      </c>
      <c r="C7" s="65">
        <v>3</v>
      </c>
      <c r="D7" s="65">
        <v>4</v>
      </c>
      <c r="E7" s="65">
        <v>5</v>
      </c>
      <c r="F7" s="66">
        <v>6</v>
      </c>
    </row>
    <row r="8" spans="1:7" ht="23.25" customHeight="1" x14ac:dyDescent="0.25">
      <c r="A8" s="13">
        <v>1</v>
      </c>
      <c r="B8" s="93" t="s">
        <v>54</v>
      </c>
      <c r="C8" s="96"/>
      <c r="D8" s="96"/>
      <c r="E8" s="96"/>
      <c r="F8" s="97"/>
    </row>
    <row r="9" spans="1:7" ht="31.5" x14ac:dyDescent="0.25">
      <c r="A9" s="14">
        <v>1</v>
      </c>
      <c r="B9" s="28" t="s">
        <v>249</v>
      </c>
      <c r="C9" s="21">
        <v>9309.51</v>
      </c>
      <c r="D9" s="21">
        <v>5789.6980800000001</v>
      </c>
      <c r="E9" s="21">
        <f t="shared" ref="E9:E18" si="0">D9-C9</f>
        <v>-3519.8119200000001</v>
      </c>
      <c r="F9" s="6">
        <f t="shared" ref="F9:F18" si="1">D9/C9*100-100</f>
        <v>-37.808777475935898</v>
      </c>
      <c r="G9" s="30"/>
    </row>
    <row r="10" spans="1:7" ht="16.5" customHeight="1" x14ac:dyDescent="0.25">
      <c r="A10" s="14">
        <v>2</v>
      </c>
      <c r="B10" s="28" t="s">
        <v>250</v>
      </c>
      <c r="C10" s="21">
        <v>137974.60200000001</v>
      </c>
      <c r="D10" s="21">
        <v>137378.58197999999</v>
      </c>
      <c r="E10" s="21">
        <f t="shared" si="0"/>
        <v>-596.0200200000254</v>
      </c>
      <c r="F10" s="6">
        <f t="shared" si="1"/>
        <v>-0.43197806796356986</v>
      </c>
      <c r="G10" s="30"/>
    </row>
    <row r="11" spans="1:7" ht="18" customHeight="1" x14ac:dyDescent="0.25">
      <c r="A11" s="14">
        <v>3</v>
      </c>
      <c r="B11" s="28" t="s">
        <v>251</v>
      </c>
      <c r="C11" s="21">
        <v>59841.871749999998</v>
      </c>
      <c r="D11" s="21">
        <v>49086.95693</v>
      </c>
      <c r="E11" s="21">
        <f t="shared" si="0"/>
        <v>-10754.914819999998</v>
      </c>
      <c r="F11" s="6">
        <f t="shared" si="1"/>
        <v>-17.972223303660286</v>
      </c>
      <c r="G11" s="30"/>
    </row>
    <row r="12" spans="1:7" ht="18" customHeight="1" x14ac:dyDescent="0.25">
      <c r="A12" s="14">
        <v>4</v>
      </c>
      <c r="B12" s="28" t="s">
        <v>286</v>
      </c>
      <c r="C12" s="21">
        <v>2944.8620000000001</v>
      </c>
      <c r="D12" s="21">
        <v>2935.7028599999999</v>
      </c>
      <c r="E12" s="21">
        <f>D12-C12</f>
        <v>-9.1591400000002068</v>
      </c>
      <c r="F12" s="6">
        <f>D12/C12*100-100</f>
        <v>-0.31102102577303015</v>
      </c>
      <c r="G12" s="30"/>
    </row>
    <row r="13" spans="1:7" ht="19.5" customHeight="1" x14ac:dyDescent="0.25">
      <c r="A13" s="14">
        <v>5</v>
      </c>
      <c r="B13" s="28" t="s">
        <v>252</v>
      </c>
      <c r="C13" s="21">
        <v>143336.34679000001</v>
      </c>
      <c r="D13" s="21">
        <v>119309.67233</v>
      </c>
      <c r="E13" s="21">
        <f t="shared" si="0"/>
        <v>-24026.674460000009</v>
      </c>
      <c r="F13" s="6">
        <f t="shared" si="1"/>
        <v>-16.762443719317858</v>
      </c>
      <c r="G13" s="30"/>
    </row>
    <row r="14" spans="1:7" ht="17.25" customHeight="1" x14ac:dyDescent="0.25">
      <c r="A14" s="14">
        <v>6</v>
      </c>
      <c r="B14" s="28" t="s">
        <v>253</v>
      </c>
      <c r="C14" s="21">
        <v>32589.819</v>
      </c>
      <c r="D14" s="21">
        <v>28455.90598</v>
      </c>
      <c r="E14" s="21">
        <f t="shared" si="0"/>
        <v>-4133.91302</v>
      </c>
      <c r="F14" s="6">
        <f t="shared" si="1"/>
        <v>-12.684676217440796</v>
      </c>
      <c r="G14" s="30"/>
    </row>
    <row r="15" spans="1:7" ht="17.25" customHeight="1" x14ac:dyDescent="0.25">
      <c r="A15" s="14">
        <v>7</v>
      </c>
      <c r="B15" s="28" t="s">
        <v>287</v>
      </c>
      <c r="C15" s="21">
        <v>2094.6669999999999</v>
      </c>
      <c r="D15" s="21">
        <v>1342.29925</v>
      </c>
      <c r="E15" s="21">
        <f t="shared" si="0"/>
        <v>-752.36774999999989</v>
      </c>
      <c r="F15" s="6">
        <f t="shared" si="1"/>
        <v>-35.918250967814927</v>
      </c>
      <c r="G15" s="30"/>
    </row>
    <row r="16" spans="1:7" ht="17.25" customHeight="1" x14ac:dyDescent="0.25">
      <c r="A16" s="14">
        <v>8</v>
      </c>
      <c r="B16" s="28" t="s">
        <v>288</v>
      </c>
      <c r="C16" s="21">
        <v>38302.900090000003</v>
      </c>
      <c r="D16" s="21">
        <v>37392.172700000003</v>
      </c>
      <c r="E16" s="21">
        <f t="shared" si="0"/>
        <v>-910.72739000000001</v>
      </c>
      <c r="F16" s="6">
        <f t="shared" si="1"/>
        <v>-2.3776982626904726</v>
      </c>
      <c r="G16" s="30"/>
    </row>
    <row r="17" spans="1:7" ht="20.25" customHeight="1" x14ac:dyDescent="0.25">
      <c r="A17" s="14">
        <v>9</v>
      </c>
      <c r="B17" s="28" t="s">
        <v>254</v>
      </c>
      <c r="C17" s="21">
        <v>159185.65700000001</v>
      </c>
      <c r="D17" s="21">
        <v>146855.99674</v>
      </c>
      <c r="E17" s="21">
        <f t="shared" si="0"/>
        <v>-12329.660260000004</v>
      </c>
      <c r="F17" s="6">
        <f t="shared" si="1"/>
        <v>-7.7454592909711693</v>
      </c>
      <c r="G17" s="30"/>
    </row>
    <row r="18" spans="1:7" ht="20.25" customHeight="1" x14ac:dyDescent="0.25">
      <c r="A18" s="14">
        <v>10</v>
      </c>
      <c r="B18" s="28" t="s">
        <v>289</v>
      </c>
      <c r="C18" s="21">
        <v>23995</v>
      </c>
      <c r="D18" s="21">
        <v>18405.94946</v>
      </c>
      <c r="E18" s="21">
        <f t="shared" si="0"/>
        <v>-5589.0505400000002</v>
      </c>
      <c r="F18" s="6">
        <f t="shared" si="1"/>
        <v>-23.292563200666805</v>
      </c>
      <c r="G18" s="30"/>
    </row>
    <row r="19" spans="1:7" ht="18" customHeight="1" x14ac:dyDescent="0.25">
      <c r="A19" s="14"/>
      <c r="B19" s="56" t="s">
        <v>17</v>
      </c>
      <c r="C19" s="22">
        <f>SUM(C9:C18)</f>
        <v>609575.23563000001</v>
      </c>
      <c r="D19" s="22">
        <f>SUM(D9:D18)</f>
        <v>546952.93631000002</v>
      </c>
      <c r="E19" s="22">
        <f>D19-C19</f>
        <v>-62622.299319999991</v>
      </c>
      <c r="F19" s="7">
        <f>D19/C19*100-100</f>
        <v>-10.273104230567924</v>
      </c>
      <c r="G19" s="30"/>
    </row>
    <row r="20" spans="1:7" ht="22.5" customHeight="1" x14ac:dyDescent="0.25">
      <c r="A20" s="13">
        <v>2</v>
      </c>
      <c r="B20" s="93" t="s">
        <v>60</v>
      </c>
      <c r="C20" s="96"/>
      <c r="D20" s="96"/>
      <c r="E20" s="96"/>
      <c r="F20" s="97"/>
      <c r="G20" s="30"/>
    </row>
    <row r="21" spans="1:7" ht="19.5" customHeight="1" x14ac:dyDescent="0.25">
      <c r="A21" s="14">
        <v>1</v>
      </c>
      <c r="B21" s="28" t="s">
        <v>244</v>
      </c>
      <c r="C21" s="21">
        <v>3595.45</v>
      </c>
      <c r="D21" s="21">
        <v>3063.4169099999999</v>
      </c>
      <c r="E21" s="23">
        <f t="shared" ref="E21:E29" si="2">D21-C21</f>
        <v>-532.0330899999999</v>
      </c>
      <c r="F21" s="17">
        <f>D21/C21*100-100</f>
        <v>-14.797399212894064</v>
      </c>
      <c r="G21" s="30"/>
    </row>
    <row r="22" spans="1:7" ht="35.25" customHeight="1" x14ac:dyDescent="0.25">
      <c r="A22" s="14">
        <v>2</v>
      </c>
      <c r="B22" s="28" t="s">
        <v>290</v>
      </c>
      <c r="C22" s="21">
        <v>1950</v>
      </c>
      <c r="D22" s="21">
        <v>0</v>
      </c>
      <c r="E22" s="23">
        <f t="shared" si="2"/>
        <v>-1950</v>
      </c>
      <c r="F22" s="17">
        <f>D22/C22*100-100</f>
        <v>-100</v>
      </c>
      <c r="G22" s="30"/>
    </row>
    <row r="23" spans="1:7" ht="47.25" customHeight="1" x14ac:dyDescent="0.25">
      <c r="A23" s="14">
        <v>3</v>
      </c>
      <c r="B23" s="28" t="s">
        <v>245</v>
      </c>
      <c r="C23" s="21">
        <v>10514.643910000001</v>
      </c>
      <c r="D23" s="21">
        <v>10005.961810000001</v>
      </c>
      <c r="E23" s="23">
        <f t="shared" si="2"/>
        <v>-508.68209999999999</v>
      </c>
      <c r="F23" s="17">
        <f t="shared" ref="F23:F29" si="3">D23/C23*100-100</f>
        <v>-4.8378442898690679</v>
      </c>
      <c r="G23" s="30"/>
    </row>
    <row r="24" spans="1:7" ht="47.25" customHeight="1" x14ac:dyDescent="0.25">
      <c r="A24" s="14">
        <v>4</v>
      </c>
      <c r="B24" s="28" t="s">
        <v>291</v>
      </c>
      <c r="C24" s="21">
        <v>14763.68</v>
      </c>
      <c r="D24" s="21">
        <v>14763.68</v>
      </c>
      <c r="E24" s="23">
        <f t="shared" si="2"/>
        <v>0</v>
      </c>
      <c r="F24" s="17">
        <f t="shared" si="3"/>
        <v>0</v>
      </c>
      <c r="G24" s="30"/>
    </row>
    <row r="25" spans="1:7" ht="32.25" customHeight="1" x14ac:dyDescent="0.25">
      <c r="A25" s="14">
        <v>5</v>
      </c>
      <c r="B25" s="28" t="s">
        <v>246</v>
      </c>
      <c r="C25" s="21">
        <v>3124535.1719999998</v>
      </c>
      <c r="D25" s="21">
        <v>2891722.1349300002</v>
      </c>
      <c r="E25" s="23">
        <f t="shared" si="2"/>
        <v>-232813.03706999961</v>
      </c>
      <c r="F25" s="17">
        <f t="shared" si="3"/>
        <v>-7.4511255036049704</v>
      </c>
      <c r="G25" s="30"/>
    </row>
    <row r="26" spans="1:7" ht="49.5" customHeight="1" x14ac:dyDescent="0.25">
      <c r="A26" s="14">
        <v>6</v>
      </c>
      <c r="B26" s="28" t="s">
        <v>247</v>
      </c>
      <c r="C26" s="21">
        <v>3061.2233500000002</v>
      </c>
      <c r="D26" s="21">
        <v>2892.393</v>
      </c>
      <c r="E26" s="23">
        <f t="shared" si="2"/>
        <v>-168.83035000000018</v>
      </c>
      <c r="F26" s="17">
        <f t="shared" si="3"/>
        <v>-5.5151268201322239</v>
      </c>
      <c r="G26" s="30"/>
    </row>
    <row r="27" spans="1:7" ht="19.5" hidden="1" customHeight="1" x14ac:dyDescent="0.25">
      <c r="A27" s="14">
        <v>7</v>
      </c>
      <c r="B27" s="28"/>
      <c r="C27" s="21"/>
      <c r="D27" s="21"/>
      <c r="E27" s="23">
        <f t="shared" si="2"/>
        <v>0</v>
      </c>
      <c r="F27" s="17" t="e">
        <f t="shared" si="3"/>
        <v>#DIV/0!</v>
      </c>
      <c r="G27" s="30"/>
    </row>
    <row r="28" spans="1:7" ht="22.5" customHeight="1" x14ac:dyDescent="0.25">
      <c r="A28" s="14">
        <v>8</v>
      </c>
      <c r="B28" s="28" t="s">
        <v>248</v>
      </c>
      <c r="C28" s="21">
        <v>8500</v>
      </c>
      <c r="D28" s="21">
        <v>1739.97</v>
      </c>
      <c r="E28" s="23">
        <f t="shared" si="2"/>
        <v>-6760.03</v>
      </c>
      <c r="F28" s="17">
        <f t="shared" si="3"/>
        <v>-79.529764705882357</v>
      </c>
      <c r="G28" s="30"/>
    </row>
    <row r="29" spans="1:7" ht="20.25" customHeight="1" x14ac:dyDescent="0.25">
      <c r="A29" s="14">
        <v>9</v>
      </c>
      <c r="B29" s="28" t="s">
        <v>243</v>
      </c>
      <c r="C29" s="21">
        <v>59407.726450000002</v>
      </c>
      <c r="D29" s="21">
        <v>54747.218220000002</v>
      </c>
      <c r="E29" s="23">
        <f t="shared" si="2"/>
        <v>-4660.5082299999995</v>
      </c>
      <c r="F29" s="17">
        <f t="shared" si="3"/>
        <v>-7.8449530195747741</v>
      </c>
      <c r="G29" s="30"/>
    </row>
    <row r="30" spans="1:7" ht="18" customHeight="1" x14ac:dyDescent="0.25">
      <c r="A30" s="13"/>
      <c r="B30" s="56" t="s">
        <v>17</v>
      </c>
      <c r="C30" s="24">
        <f>SUM(C21:C29)</f>
        <v>3226327.8957099998</v>
      </c>
      <c r="D30" s="24">
        <f>SUM(D21:D29)</f>
        <v>2978934.7748700008</v>
      </c>
      <c r="E30" s="24">
        <f>D30-C30</f>
        <v>-247393.12083999906</v>
      </c>
      <c r="F30" s="18">
        <f>D30/C30*100-100</f>
        <v>-7.6679472402341418</v>
      </c>
      <c r="G30" s="30"/>
    </row>
    <row r="31" spans="1:7" ht="36" customHeight="1" x14ac:dyDescent="0.25">
      <c r="A31" s="13">
        <v>3</v>
      </c>
      <c r="B31" s="93" t="s">
        <v>325</v>
      </c>
      <c r="C31" s="96"/>
      <c r="D31" s="96"/>
      <c r="E31" s="96"/>
      <c r="F31" s="97"/>
      <c r="G31" s="30"/>
    </row>
    <row r="32" spans="1:7" ht="21.75" customHeight="1" x14ac:dyDescent="0.25">
      <c r="A32" s="14">
        <v>1</v>
      </c>
      <c r="B32" s="28" t="s">
        <v>292</v>
      </c>
      <c r="C32" s="21">
        <v>63.9</v>
      </c>
      <c r="D32" s="21">
        <v>63.896000000000001</v>
      </c>
      <c r="E32" s="21">
        <f t="shared" ref="E32:E37" si="4">D32-C32</f>
        <v>-3.9999999999977831E-3</v>
      </c>
      <c r="F32" s="6">
        <f t="shared" ref="F32:F36" si="5">D32/C32*100-100</f>
        <v>-6.2597809076692101E-3</v>
      </c>
      <c r="G32" s="30"/>
    </row>
    <row r="33" spans="1:7" ht="48.75" customHeight="1" x14ac:dyDescent="0.25">
      <c r="A33" s="14">
        <v>2</v>
      </c>
      <c r="B33" s="28" t="s">
        <v>255</v>
      </c>
      <c r="C33" s="21">
        <v>48</v>
      </c>
      <c r="D33" s="21">
        <v>48</v>
      </c>
      <c r="E33" s="21">
        <f t="shared" si="4"/>
        <v>0</v>
      </c>
      <c r="F33" s="6">
        <f t="shared" si="5"/>
        <v>0</v>
      </c>
      <c r="G33" s="30">
        <f>D33/C33*100</f>
        <v>100</v>
      </c>
    </row>
    <row r="34" spans="1:7" ht="32.25" customHeight="1" x14ac:dyDescent="0.25">
      <c r="A34" s="14">
        <v>3</v>
      </c>
      <c r="B34" s="28" t="s">
        <v>293</v>
      </c>
      <c r="C34" s="21">
        <v>15891.027</v>
      </c>
      <c r="D34" s="21">
        <v>14892.161700000001</v>
      </c>
      <c r="E34" s="21">
        <f t="shared" si="4"/>
        <v>-998.86529999999948</v>
      </c>
      <c r="F34" s="6">
        <f t="shared" si="5"/>
        <v>-6.2857189783894967</v>
      </c>
      <c r="G34" s="30"/>
    </row>
    <row r="35" spans="1:7" ht="21" customHeight="1" x14ac:dyDescent="0.25">
      <c r="A35" s="14">
        <v>4</v>
      </c>
      <c r="B35" s="28" t="s">
        <v>294</v>
      </c>
      <c r="C35" s="21">
        <v>303.64299999999997</v>
      </c>
      <c r="D35" s="21">
        <v>303.64299999999997</v>
      </c>
      <c r="E35" s="21">
        <f t="shared" si="4"/>
        <v>0</v>
      </c>
      <c r="F35" s="6">
        <f t="shared" si="5"/>
        <v>0</v>
      </c>
      <c r="G35" s="30"/>
    </row>
    <row r="36" spans="1:7" ht="34.5" customHeight="1" x14ac:dyDescent="0.25">
      <c r="A36" s="14">
        <v>5</v>
      </c>
      <c r="B36" s="28" t="s">
        <v>295</v>
      </c>
      <c r="C36" s="21">
        <v>121.25700000000001</v>
      </c>
      <c r="D36" s="21">
        <v>121.25700000000001</v>
      </c>
      <c r="E36" s="21">
        <f t="shared" si="4"/>
        <v>0</v>
      </c>
      <c r="F36" s="6">
        <f t="shared" si="5"/>
        <v>0</v>
      </c>
      <c r="G36" s="30"/>
    </row>
    <row r="37" spans="1:7" ht="21" customHeight="1" x14ac:dyDescent="0.25">
      <c r="A37" s="13"/>
      <c r="B37" s="56" t="s">
        <v>17</v>
      </c>
      <c r="C37" s="22">
        <f>SUM(C32:C36)</f>
        <v>16427.827000000001</v>
      </c>
      <c r="D37" s="22">
        <f>SUM(D32:D36)</f>
        <v>15428.957700000001</v>
      </c>
      <c r="E37" s="22">
        <f t="shared" si="4"/>
        <v>-998.86930000000029</v>
      </c>
      <c r="F37" s="7">
        <f>D37/C37*100-100</f>
        <v>-6.080349519142132</v>
      </c>
      <c r="G37" s="30">
        <f t="shared" ref="G37" si="6">D37/C37*100</f>
        <v>93.919650480857868</v>
      </c>
    </row>
    <row r="38" spans="1:7" ht="24" customHeight="1" x14ac:dyDescent="0.25">
      <c r="A38" s="13">
        <v>4</v>
      </c>
      <c r="B38" s="93" t="s">
        <v>70</v>
      </c>
      <c r="C38" s="96"/>
      <c r="D38" s="96"/>
      <c r="E38" s="96"/>
      <c r="F38" s="97"/>
      <c r="G38" s="30"/>
    </row>
    <row r="39" spans="1:7" ht="34.5" customHeight="1" x14ac:dyDescent="0.25">
      <c r="A39" s="14">
        <v>1</v>
      </c>
      <c r="B39" s="28" t="s">
        <v>296</v>
      </c>
      <c r="C39" s="21">
        <v>66.75</v>
      </c>
      <c r="D39" s="21">
        <v>66.75</v>
      </c>
      <c r="E39" s="32">
        <f t="shared" ref="E39:E43" si="7">D39-C39</f>
        <v>0</v>
      </c>
      <c r="F39" s="6">
        <f t="shared" ref="F39:F42" si="8">D39/C39*100-100</f>
        <v>0</v>
      </c>
      <c r="G39" s="30"/>
    </row>
    <row r="40" spans="1:7" ht="66.75" customHeight="1" x14ac:dyDescent="0.25">
      <c r="A40" s="14">
        <v>2</v>
      </c>
      <c r="B40" s="28" t="s">
        <v>297</v>
      </c>
      <c r="C40" s="21">
        <v>40</v>
      </c>
      <c r="D40" s="21">
        <v>40</v>
      </c>
      <c r="E40" s="32">
        <f t="shared" si="7"/>
        <v>0</v>
      </c>
      <c r="F40" s="6">
        <f t="shared" si="8"/>
        <v>0</v>
      </c>
      <c r="G40" s="30"/>
    </row>
    <row r="41" spans="1:7" ht="66.75" customHeight="1" x14ac:dyDescent="0.25">
      <c r="A41" s="14">
        <v>3</v>
      </c>
      <c r="B41" s="28" t="s">
        <v>298</v>
      </c>
      <c r="C41" s="21">
        <v>39.25</v>
      </c>
      <c r="D41" s="21">
        <v>36.475000000000001</v>
      </c>
      <c r="E41" s="32">
        <f t="shared" si="7"/>
        <v>-2.7749999999999986</v>
      </c>
      <c r="F41" s="6">
        <f t="shared" si="8"/>
        <v>-7.0700636942675175</v>
      </c>
      <c r="G41" s="30"/>
    </row>
    <row r="42" spans="1:7" ht="78" customHeight="1" x14ac:dyDescent="0.25">
      <c r="A42" s="14">
        <v>4</v>
      </c>
      <c r="B42" s="28" t="s">
        <v>270</v>
      </c>
      <c r="C42" s="21">
        <v>150</v>
      </c>
      <c r="D42" s="21">
        <v>135</v>
      </c>
      <c r="E42" s="32">
        <f t="shared" si="7"/>
        <v>-15</v>
      </c>
      <c r="F42" s="6">
        <f t="shared" si="8"/>
        <v>-10</v>
      </c>
      <c r="G42" s="30"/>
    </row>
    <row r="43" spans="1:7" ht="64.5" customHeight="1" x14ac:dyDescent="0.25">
      <c r="A43" s="14">
        <v>5</v>
      </c>
      <c r="B43" s="28" t="s">
        <v>271</v>
      </c>
      <c r="C43" s="21">
        <v>47</v>
      </c>
      <c r="D43" s="21">
        <v>46.85</v>
      </c>
      <c r="E43" s="32">
        <f t="shared" si="7"/>
        <v>-0.14999999999999858</v>
      </c>
      <c r="F43" s="6">
        <v>0</v>
      </c>
      <c r="G43" s="30"/>
    </row>
    <row r="44" spans="1:7" ht="19.5" customHeight="1" x14ac:dyDescent="0.25">
      <c r="A44" s="13"/>
      <c r="B44" s="56" t="s">
        <v>17</v>
      </c>
      <c r="C44" s="22">
        <f>SUM(C39:C43)</f>
        <v>343</v>
      </c>
      <c r="D44" s="22">
        <f>SUM(D39:D43)</f>
        <v>325.07500000000005</v>
      </c>
      <c r="E44" s="50">
        <f>D44-C44</f>
        <v>-17.924999999999955</v>
      </c>
      <c r="F44" s="7">
        <f>D44/C44*100-100</f>
        <v>-5.2259475218658764</v>
      </c>
      <c r="G44" s="30"/>
    </row>
    <row r="45" spans="1:7" ht="25.5" customHeight="1" x14ac:dyDescent="0.25">
      <c r="A45" s="13">
        <v>5</v>
      </c>
      <c r="B45" s="93" t="s">
        <v>77</v>
      </c>
      <c r="C45" s="96"/>
      <c r="D45" s="96"/>
      <c r="E45" s="96"/>
      <c r="F45" s="97"/>
      <c r="G45" s="30"/>
    </row>
    <row r="46" spans="1:7" ht="33.75" customHeight="1" x14ac:dyDescent="0.25">
      <c r="A46" s="14">
        <v>1</v>
      </c>
      <c r="B46" s="28" t="s">
        <v>299</v>
      </c>
      <c r="C46" s="21">
        <v>60</v>
      </c>
      <c r="D46" s="21">
        <v>59.998199999999997</v>
      </c>
      <c r="E46" s="21">
        <f>D46-C46</f>
        <v>-1.8000000000029104E-3</v>
      </c>
      <c r="F46" s="6">
        <f>D46/C46*100-100</f>
        <v>-3.0000000000143245E-3</v>
      </c>
      <c r="G46" s="30"/>
    </row>
    <row r="47" spans="1:7" ht="31.5" x14ac:dyDescent="0.25">
      <c r="A47" s="14">
        <v>2</v>
      </c>
      <c r="B47" s="16" t="s">
        <v>256</v>
      </c>
      <c r="C47" s="21">
        <v>23499.305390000001</v>
      </c>
      <c r="D47" s="21">
        <v>6521.8807200000001</v>
      </c>
      <c r="E47" s="21">
        <f>D47-C47</f>
        <v>-16977.42467</v>
      </c>
      <c r="F47" s="6">
        <f>D47/C47*100-100</f>
        <v>-72.246495750570787</v>
      </c>
      <c r="G47" s="30"/>
    </row>
    <row r="48" spans="1:7" ht="15.75" x14ac:dyDescent="0.25">
      <c r="A48" s="13"/>
      <c r="B48" s="56" t="s">
        <v>17</v>
      </c>
      <c r="C48" s="22">
        <f>SUM(C46:C47)</f>
        <v>23559.305390000001</v>
      </c>
      <c r="D48" s="22">
        <f>SUM(D46:D47)</f>
        <v>6581.8789200000001</v>
      </c>
      <c r="E48" s="22">
        <f>D48-C48</f>
        <v>-16977.426470000002</v>
      </c>
      <c r="F48" s="7">
        <f>D48/C48*100-100</f>
        <v>-72.062508588246629</v>
      </c>
      <c r="G48" s="30"/>
    </row>
    <row r="49" spans="1:7" ht="21" customHeight="1" x14ac:dyDescent="0.25">
      <c r="A49" s="13">
        <v>6</v>
      </c>
      <c r="B49" s="93" t="s">
        <v>121</v>
      </c>
      <c r="C49" s="96"/>
      <c r="D49" s="96"/>
      <c r="E49" s="96"/>
      <c r="F49" s="97"/>
      <c r="G49" s="30"/>
    </row>
    <row r="50" spans="1:7" ht="31.5" customHeight="1" x14ac:dyDescent="0.25">
      <c r="A50" s="14">
        <v>1</v>
      </c>
      <c r="B50" s="28" t="s">
        <v>122</v>
      </c>
      <c r="C50" s="21">
        <v>2750288.7515500002</v>
      </c>
      <c r="D50" s="21">
        <v>2361636.5091599999</v>
      </c>
      <c r="E50" s="21">
        <f>D50-C50</f>
        <v>-388652.24239000026</v>
      </c>
      <c r="F50" s="6">
        <f>D50/C50*100-100</f>
        <v>-14.131325017090106</v>
      </c>
      <c r="G50" s="30"/>
    </row>
    <row r="51" spans="1:7" ht="18.75" customHeight="1" x14ac:dyDescent="0.25">
      <c r="A51" s="14">
        <v>2</v>
      </c>
      <c r="B51" s="28" t="s">
        <v>123</v>
      </c>
      <c r="C51" s="21">
        <v>144912.94399999999</v>
      </c>
      <c r="D51" s="21">
        <v>67250.579809999996</v>
      </c>
      <c r="E51" s="21">
        <f t="shared" ref="E51:E62" si="9">D51-C51</f>
        <v>-77662.364189999993</v>
      </c>
      <c r="F51" s="6">
        <f t="shared" ref="F51:F62" si="10">D51/C51*100-100</f>
        <v>-53.59242731967408</v>
      </c>
      <c r="G51" s="30"/>
    </row>
    <row r="52" spans="1:7" ht="31.5" customHeight="1" x14ac:dyDescent="0.25">
      <c r="A52" s="14">
        <v>3</v>
      </c>
      <c r="B52" s="28" t="s">
        <v>124</v>
      </c>
      <c r="C52" s="21">
        <v>25069</v>
      </c>
      <c r="D52" s="21">
        <v>25068.26641</v>
      </c>
      <c r="E52" s="21">
        <f t="shared" si="9"/>
        <v>-0.73358999999982188</v>
      </c>
      <c r="F52" s="6">
        <f t="shared" si="10"/>
        <v>-2.9262834576542218E-3</v>
      </c>
      <c r="G52" s="30"/>
    </row>
    <row r="53" spans="1:7" ht="34.5" customHeight="1" x14ac:dyDescent="0.25">
      <c r="A53" s="14">
        <v>4</v>
      </c>
      <c r="B53" s="28" t="s">
        <v>170</v>
      </c>
      <c r="C53" s="21">
        <v>56981.26</v>
      </c>
      <c r="D53" s="21">
        <v>53895.19124</v>
      </c>
      <c r="E53" s="21">
        <f t="shared" si="9"/>
        <v>-3086.0687600000019</v>
      </c>
      <c r="F53" s="6">
        <f t="shared" si="10"/>
        <v>-5.4159363271363219</v>
      </c>
      <c r="G53" s="30"/>
    </row>
    <row r="54" spans="1:7" ht="34.5" customHeight="1" x14ac:dyDescent="0.25">
      <c r="A54" s="14">
        <v>5</v>
      </c>
      <c r="B54" s="28" t="s">
        <v>171</v>
      </c>
      <c r="C54" s="21">
        <v>65662.16</v>
      </c>
      <c r="D54" s="21">
        <v>54222.2</v>
      </c>
      <c r="E54" s="21">
        <f t="shared" si="9"/>
        <v>-11439.960000000006</v>
      </c>
      <c r="F54" s="6">
        <f t="shared" si="10"/>
        <v>-17.422454576578062</v>
      </c>
      <c r="G54" s="30"/>
    </row>
    <row r="55" spans="1:7" ht="31.5" customHeight="1" x14ac:dyDescent="0.25">
      <c r="A55" s="14">
        <v>6</v>
      </c>
      <c r="B55" s="28" t="s">
        <v>234</v>
      </c>
      <c r="C55" s="21">
        <v>2238.9789999999998</v>
      </c>
      <c r="D55" s="21">
        <v>2102.7324800000001</v>
      </c>
      <c r="E55" s="21">
        <f t="shared" si="9"/>
        <v>-136.24651999999969</v>
      </c>
      <c r="F55" s="6">
        <f t="shared" si="10"/>
        <v>-6.0852075879228664</v>
      </c>
      <c r="G55" s="30"/>
    </row>
    <row r="56" spans="1:7" ht="19.5" customHeight="1" x14ac:dyDescent="0.25">
      <c r="A56" s="14">
        <v>7</v>
      </c>
      <c r="B56" s="28" t="s">
        <v>235</v>
      </c>
      <c r="C56" s="21">
        <v>3023.4</v>
      </c>
      <c r="D56" s="21">
        <v>1640.9885300000001</v>
      </c>
      <c r="E56" s="21">
        <f t="shared" si="9"/>
        <v>-1382.41147</v>
      </c>
      <c r="F56" s="6">
        <f t="shared" si="10"/>
        <v>-45.72373718330357</v>
      </c>
      <c r="G56" s="30"/>
    </row>
    <row r="57" spans="1:7" ht="18" customHeight="1" x14ac:dyDescent="0.25">
      <c r="A57" s="14">
        <v>8</v>
      </c>
      <c r="B57" s="28" t="s">
        <v>125</v>
      </c>
      <c r="C57" s="21">
        <v>22335.358</v>
      </c>
      <c r="D57" s="21">
        <v>14961.847030000001</v>
      </c>
      <c r="E57" s="21">
        <f t="shared" si="9"/>
        <v>-7373.5109699999994</v>
      </c>
      <c r="F57" s="6">
        <f t="shared" si="10"/>
        <v>-33.012727935679379</v>
      </c>
      <c r="G57" s="30"/>
    </row>
    <row r="58" spans="1:7" ht="18" customHeight="1" x14ac:dyDescent="0.25">
      <c r="A58" s="14">
        <v>9</v>
      </c>
      <c r="B58" s="28" t="s">
        <v>236</v>
      </c>
      <c r="C58" s="21">
        <v>34107.964</v>
      </c>
      <c r="D58" s="21">
        <v>29067.27707</v>
      </c>
      <c r="E58" s="21">
        <f t="shared" si="9"/>
        <v>-5040.6869299999998</v>
      </c>
      <c r="F58" s="6">
        <f t="shared" si="10"/>
        <v>-14.778621585269647</v>
      </c>
      <c r="G58" s="30"/>
    </row>
    <row r="59" spans="1:7" ht="51" customHeight="1" x14ac:dyDescent="0.25">
      <c r="A59" s="14">
        <v>10</v>
      </c>
      <c r="B59" s="28" t="s">
        <v>213</v>
      </c>
      <c r="C59" s="21">
        <v>52</v>
      </c>
      <c r="D59" s="21">
        <v>34</v>
      </c>
      <c r="E59" s="21">
        <f t="shared" si="9"/>
        <v>-18</v>
      </c>
      <c r="F59" s="6">
        <f t="shared" si="10"/>
        <v>-34.615384615384613</v>
      </c>
      <c r="G59" s="30"/>
    </row>
    <row r="60" spans="1:7" ht="32.25" customHeight="1" x14ac:dyDescent="0.25">
      <c r="A60" s="14">
        <v>11</v>
      </c>
      <c r="B60" s="28" t="s">
        <v>237</v>
      </c>
      <c r="C60" s="21">
        <v>32117.507000000001</v>
      </c>
      <c r="D60" s="21">
        <v>27483.789659999999</v>
      </c>
      <c r="E60" s="21">
        <f t="shared" si="9"/>
        <v>-4633.7173400000029</v>
      </c>
      <c r="F60" s="6">
        <f t="shared" si="10"/>
        <v>-14.427387966320055</v>
      </c>
      <c r="G60" s="30"/>
    </row>
    <row r="61" spans="1:7" ht="21" customHeight="1" x14ac:dyDescent="0.25">
      <c r="A61" s="14">
        <v>12</v>
      </c>
      <c r="B61" s="28" t="s">
        <v>126</v>
      </c>
      <c r="C61" s="21">
        <v>38901.404000000002</v>
      </c>
      <c r="D61" s="21">
        <v>35421.43924</v>
      </c>
      <c r="E61" s="21">
        <f t="shared" si="9"/>
        <v>-3479.9647600000026</v>
      </c>
      <c r="F61" s="6">
        <f t="shared" si="10"/>
        <v>-8.9456019633635862</v>
      </c>
      <c r="G61" s="30"/>
    </row>
    <row r="62" spans="1:7" ht="52.5" customHeight="1" x14ac:dyDescent="0.25">
      <c r="A62" s="14">
        <v>13</v>
      </c>
      <c r="B62" s="28" t="s">
        <v>300</v>
      </c>
      <c r="C62" s="21">
        <v>55</v>
      </c>
      <c r="D62" s="21">
        <v>55</v>
      </c>
      <c r="E62" s="21">
        <f t="shared" si="9"/>
        <v>0</v>
      </c>
      <c r="F62" s="6">
        <f t="shared" si="10"/>
        <v>0</v>
      </c>
      <c r="G62" s="30"/>
    </row>
    <row r="63" spans="1:7" ht="18.75" customHeight="1" x14ac:dyDescent="0.25">
      <c r="A63" s="13"/>
      <c r="B63" s="56" t="s">
        <v>17</v>
      </c>
      <c r="C63" s="22">
        <f>SUM(C50:C62)</f>
        <v>3175745.7275500004</v>
      </c>
      <c r="D63" s="22">
        <f>SUM(D50:D62)</f>
        <v>2672839.82063</v>
      </c>
      <c r="E63" s="22">
        <f t="shared" ref="E63" si="11">D63-C63</f>
        <v>-502905.90692000045</v>
      </c>
      <c r="F63" s="7">
        <f t="shared" ref="F63" si="12">D63/C63*100-100</f>
        <v>-15.835836684191278</v>
      </c>
      <c r="G63" s="30"/>
    </row>
    <row r="64" spans="1:7" ht="24.75" customHeight="1" x14ac:dyDescent="0.25">
      <c r="A64" s="13">
        <v>7</v>
      </c>
      <c r="B64" s="93" t="s">
        <v>93</v>
      </c>
      <c r="C64" s="96"/>
      <c r="D64" s="96"/>
      <c r="E64" s="96"/>
      <c r="F64" s="97"/>
      <c r="G64" s="30"/>
    </row>
    <row r="65" spans="1:7" ht="47.25" x14ac:dyDescent="0.25">
      <c r="A65" s="14">
        <v>1</v>
      </c>
      <c r="B65" s="16" t="s">
        <v>240</v>
      </c>
      <c r="C65" s="21">
        <v>4443.6030000000001</v>
      </c>
      <c r="D65" s="21">
        <v>3290.1462200000001</v>
      </c>
      <c r="E65" s="21">
        <f t="shared" ref="E65:E71" si="13">D65-C65</f>
        <v>-1153.45678</v>
      </c>
      <c r="F65" s="6">
        <f t="shared" ref="F65:F71" si="14">D65/C65*100-100</f>
        <v>-25.957691990036011</v>
      </c>
      <c r="G65" s="30"/>
    </row>
    <row r="66" spans="1:7" ht="15.75" x14ac:dyDescent="0.25">
      <c r="A66" s="14">
        <v>2</v>
      </c>
      <c r="B66" s="16" t="s">
        <v>301</v>
      </c>
      <c r="C66" s="21">
        <v>488.54</v>
      </c>
      <c r="D66" s="21">
        <v>237.84</v>
      </c>
      <c r="E66" s="21">
        <f t="shared" si="13"/>
        <v>-250.70000000000002</v>
      </c>
      <c r="F66" s="6">
        <f t="shared" si="14"/>
        <v>-51.3161665370287</v>
      </c>
      <c r="G66" s="30"/>
    </row>
    <row r="67" spans="1:7" ht="15.75" x14ac:dyDescent="0.25">
      <c r="A67" s="14">
        <v>3</v>
      </c>
      <c r="B67" s="16" t="s">
        <v>241</v>
      </c>
      <c r="C67" s="21">
        <v>357830.64399999997</v>
      </c>
      <c r="D67" s="21">
        <v>330594.06374000001</v>
      </c>
      <c r="E67" s="21">
        <f t="shared" si="13"/>
        <v>-27236.580259999959</v>
      </c>
      <c r="F67" s="6">
        <f t="shared" si="14"/>
        <v>-7.6115840598604478</v>
      </c>
      <c r="G67" s="30"/>
    </row>
    <row r="68" spans="1:7" ht="31.5" x14ac:dyDescent="0.25">
      <c r="A68" s="14">
        <v>4</v>
      </c>
      <c r="B68" s="16" t="s">
        <v>302</v>
      </c>
      <c r="C68" s="21">
        <v>310</v>
      </c>
      <c r="D68" s="21">
        <v>310</v>
      </c>
      <c r="E68" s="21">
        <f t="shared" si="13"/>
        <v>0</v>
      </c>
      <c r="F68" s="6">
        <f t="shared" si="14"/>
        <v>0</v>
      </c>
      <c r="G68" s="30"/>
    </row>
    <row r="69" spans="1:7" ht="21" customHeight="1" x14ac:dyDescent="0.25">
      <c r="A69" s="14">
        <v>5</v>
      </c>
      <c r="B69" s="16" t="s">
        <v>242</v>
      </c>
      <c r="C69" s="21">
        <v>30712.208999999999</v>
      </c>
      <c r="D69" s="21">
        <v>14318.90818</v>
      </c>
      <c r="E69" s="21">
        <f t="shared" si="13"/>
        <v>-16393.300819999997</v>
      </c>
      <c r="F69" s="6">
        <f t="shared" si="14"/>
        <v>-53.377146593395473</v>
      </c>
      <c r="G69" s="30"/>
    </row>
    <row r="70" spans="1:7" ht="21" customHeight="1" x14ac:dyDescent="0.25">
      <c r="A70" s="14">
        <v>6</v>
      </c>
      <c r="B70" s="16" t="s">
        <v>243</v>
      </c>
      <c r="C70" s="21">
        <v>12326.28</v>
      </c>
      <c r="D70" s="21">
        <v>10953.90575</v>
      </c>
      <c r="E70" s="21">
        <f t="shared" si="13"/>
        <v>-1372.3742500000008</v>
      </c>
      <c r="F70" s="6">
        <f t="shared" si="14"/>
        <v>-11.133726071450596</v>
      </c>
      <c r="G70" s="30"/>
    </row>
    <row r="71" spans="1:7" ht="15.75" x14ac:dyDescent="0.25">
      <c r="A71" s="13"/>
      <c r="B71" s="56" t="s">
        <v>17</v>
      </c>
      <c r="C71" s="22">
        <f>SUM(C65:C70)</f>
        <v>406111.27599999995</v>
      </c>
      <c r="D71" s="22">
        <f>SUM(D65:D70)</f>
        <v>359704.86389000004</v>
      </c>
      <c r="E71" s="22">
        <f t="shared" si="13"/>
        <v>-46406.412109999917</v>
      </c>
      <c r="F71" s="7">
        <f t="shared" si="14"/>
        <v>-11.427018862189868</v>
      </c>
      <c r="G71" s="30"/>
    </row>
    <row r="72" spans="1:7" ht="24.75" customHeight="1" x14ac:dyDescent="0.25">
      <c r="A72" s="13">
        <v>8</v>
      </c>
      <c r="B72" s="93" t="s">
        <v>324</v>
      </c>
      <c r="C72" s="96"/>
      <c r="D72" s="96"/>
      <c r="E72" s="96"/>
      <c r="F72" s="97"/>
      <c r="G72" s="30"/>
    </row>
    <row r="73" spans="1:7" ht="47.25" customHeight="1" x14ac:dyDescent="0.25">
      <c r="A73" s="14">
        <v>1</v>
      </c>
      <c r="B73" s="28" t="s">
        <v>127</v>
      </c>
      <c r="C73" s="21">
        <v>246133.57775</v>
      </c>
      <c r="D73" s="21">
        <v>238770.92126999999</v>
      </c>
      <c r="E73" s="21">
        <f>D73-C73</f>
        <v>-7362.6564800000051</v>
      </c>
      <c r="F73" s="6">
        <f t="shared" ref="F73:F92" si="15">D73/C73*100-100</f>
        <v>-2.9913255019103104</v>
      </c>
      <c r="G73" s="30"/>
    </row>
    <row r="74" spans="1:7" ht="18.75" customHeight="1" x14ac:dyDescent="0.25">
      <c r="A74" s="14">
        <v>2</v>
      </c>
      <c r="B74" s="28" t="s">
        <v>128</v>
      </c>
      <c r="C74" s="21">
        <v>134386.46</v>
      </c>
      <c r="D74" s="21">
        <v>121819.98304000001</v>
      </c>
      <c r="E74" s="21">
        <f t="shared" ref="E74:E78" si="16">D74-C74</f>
        <v>-12566.476959999985</v>
      </c>
      <c r="F74" s="6">
        <f t="shared" si="15"/>
        <v>-9.350999319425469</v>
      </c>
      <c r="G74" s="30"/>
    </row>
    <row r="75" spans="1:7" ht="19.5" customHeight="1" x14ac:dyDescent="0.25">
      <c r="A75" s="14">
        <v>3</v>
      </c>
      <c r="B75" s="28" t="s">
        <v>238</v>
      </c>
      <c r="C75" s="21">
        <v>3904.5</v>
      </c>
      <c r="D75" s="21">
        <v>3857.8</v>
      </c>
      <c r="E75" s="21">
        <f t="shared" si="16"/>
        <v>-46.699999999999818</v>
      </c>
      <c r="F75" s="6">
        <f t="shared" si="15"/>
        <v>-1.1960558330131903</v>
      </c>
      <c r="G75" s="30"/>
    </row>
    <row r="76" spans="1:7" ht="35.25" customHeight="1" x14ac:dyDescent="0.25">
      <c r="A76" s="14">
        <v>4</v>
      </c>
      <c r="B76" s="28" t="s">
        <v>303</v>
      </c>
      <c r="C76" s="21">
        <v>16352.216</v>
      </c>
      <c r="D76" s="21">
        <v>6978.0988799999996</v>
      </c>
      <c r="E76" s="21">
        <f t="shared" si="16"/>
        <v>-9374.1171200000008</v>
      </c>
      <c r="F76" s="6">
        <f t="shared" si="15"/>
        <v>-57.326279936615322</v>
      </c>
      <c r="G76" s="30"/>
    </row>
    <row r="77" spans="1:7" ht="20.25" customHeight="1" x14ac:dyDescent="0.25">
      <c r="A77" s="14">
        <v>5</v>
      </c>
      <c r="B77" s="28" t="s">
        <v>129</v>
      </c>
      <c r="C77" s="21">
        <v>15096.73033</v>
      </c>
      <c r="D77" s="21">
        <v>14894.70984</v>
      </c>
      <c r="E77" s="21">
        <f t="shared" si="16"/>
        <v>-202.02049000000079</v>
      </c>
      <c r="F77" s="6">
        <f t="shared" si="15"/>
        <v>-1.338173800445702</v>
      </c>
      <c r="G77" s="30"/>
    </row>
    <row r="78" spans="1:7" ht="21.75" customHeight="1" x14ac:dyDescent="0.25">
      <c r="A78" s="14">
        <v>6</v>
      </c>
      <c r="B78" s="28" t="s">
        <v>239</v>
      </c>
      <c r="C78" s="21">
        <v>2144.5259999999998</v>
      </c>
      <c r="D78" s="21">
        <v>2144.5259999999998</v>
      </c>
      <c r="E78" s="21">
        <f t="shared" si="16"/>
        <v>0</v>
      </c>
      <c r="F78" s="6">
        <f t="shared" si="15"/>
        <v>0</v>
      </c>
      <c r="G78" s="30"/>
    </row>
    <row r="79" spans="1:7" ht="17.25" customHeight="1" x14ac:dyDescent="0.25">
      <c r="A79" s="13"/>
      <c r="B79" s="56" t="s">
        <v>17</v>
      </c>
      <c r="C79" s="22">
        <f>SUM(C73:C78)</f>
        <v>418018.01008000004</v>
      </c>
      <c r="D79" s="22">
        <f>SUM(D73:D78)</f>
        <v>388466.03903000004</v>
      </c>
      <c r="E79" s="22">
        <f t="shared" ref="E79:E91" si="17">D79-C79</f>
        <v>-29551.971049999993</v>
      </c>
      <c r="F79" s="7">
        <f t="shared" si="15"/>
        <v>-7.0695449328473643</v>
      </c>
      <c r="G79" s="30"/>
    </row>
    <row r="80" spans="1:7" ht="20.25" customHeight="1" x14ac:dyDescent="0.25">
      <c r="A80" s="13">
        <v>9</v>
      </c>
      <c r="B80" s="93" t="s">
        <v>52</v>
      </c>
      <c r="C80" s="96"/>
      <c r="D80" s="96"/>
      <c r="E80" s="96"/>
      <c r="F80" s="97"/>
      <c r="G80" s="30"/>
    </row>
    <row r="81" spans="1:7" ht="19.5" customHeight="1" x14ac:dyDescent="0.25">
      <c r="A81" s="14">
        <v>1</v>
      </c>
      <c r="B81" s="28" t="s">
        <v>257</v>
      </c>
      <c r="C81" s="21">
        <v>181748.24799999999</v>
      </c>
      <c r="D81" s="21">
        <v>169298.88263000001</v>
      </c>
      <c r="E81" s="21">
        <f t="shared" si="17"/>
        <v>-12449.365369999985</v>
      </c>
      <c r="F81" s="6">
        <f t="shared" si="15"/>
        <v>-6.849785627644664</v>
      </c>
      <c r="G81" s="30"/>
    </row>
    <row r="82" spans="1:7" ht="33.75" customHeight="1" x14ac:dyDescent="0.25">
      <c r="A82" s="14">
        <v>2</v>
      </c>
      <c r="B82" s="28" t="s">
        <v>258</v>
      </c>
      <c r="C82" s="21">
        <v>1148.1890000000001</v>
      </c>
      <c r="D82" s="21">
        <v>938.21128999999996</v>
      </c>
      <c r="E82" s="21">
        <f t="shared" si="17"/>
        <v>-209.97771000000012</v>
      </c>
      <c r="F82" s="6">
        <f t="shared" si="15"/>
        <v>-18.287730504298523</v>
      </c>
      <c r="G82" s="30"/>
    </row>
    <row r="83" spans="1:7" ht="33.75" customHeight="1" x14ac:dyDescent="0.25">
      <c r="A83" s="14">
        <v>3</v>
      </c>
      <c r="B83" s="28" t="s">
        <v>259</v>
      </c>
      <c r="C83" s="21">
        <v>150</v>
      </c>
      <c r="D83" s="21">
        <v>50</v>
      </c>
      <c r="E83" s="21">
        <f t="shared" si="17"/>
        <v>-100</v>
      </c>
      <c r="F83" s="6">
        <f t="shared" si="15"/>
        <v>-66.666666666666671</v>
      </c>
      <c r="G83" s="30"/>
    </row>
    <row r="84" spans="1:7" ht="31.5" x14ac:dyDescent="0.25">
      <c r="A84" s="14">
        <v>4</v>
      </c>
      <c r="B84" s="28" t="s">
        <v>260</v>
      </c>
      <c r="C84" s="21">
        <v>19374.719000000001</v>
      </c>
      <c r="D84" s="21">
        <v>17865.942149999999</v>
      </c>
      <c r="E84" s="21">
        <f t="shared" si="17"/>
        <v>-1508.776850000002</v>
      </c>
      <c r="F84" s="6">
        <f t="shared" si="15"/>
        <v>-7.7873482965095064</v>
      </c>
      <c r="G84" s="30"/>
    </row>
    <row r="85" spans="1:7" ht="31.5" customHeight="1" x14ac:dyDescent="0.25">
      <c r="A85" s="14">
        <v>5</v>
      </c>
      <c r="B85" s="28" t="s">
        <v>261</v>
      </c>
      <c r="C85" s="21">
        <v>20865.349999999999</v>
      </c>
      <c r="D85" s="21">
        <v>11535.344090000001</v>
      </c>
      <c r="E85" s="21">
        <f t="shared" si="17"/>
        <v>-9330.005909999998</v>
      </c>
      <c r="F85" s="6">
        <f t="shared" si="15"/>
        <v>-44.715309879776754</v>
      </c>
      <c r="G85" s="30"/>
    </row>
    <row r="86" spans="1:7" ht="31.5" customHeight="1" x14ac:dyDescent="0.25">
      <c r="A86" s="14">
        <v>6</v>
      </c>
      <c r="B86" s="28" t="s">
        <v>304</v>
      </c>
      <c r="C86" s="21">
        <v>526.20000000000005</v>
      </c>
      <c r="D86" s="21">
        <v>0</v>
      </c>
      <c r="E86" s="21">
        <f t="shared" si="17"/>
        <v>-526.20000000000005</v>
      </c>
      <c r="F86" s="6">
        <f t="shared" si="15"/>
        <v>-100</v>
      </c>
      <c r="G86" s="30"/>
    </row>
    <row r="87" spans="1:7" ht="31.5" customHeight="1" x14ac:dyDescent="0.25">
      <c r="A87" s="14">
        <v>7</v>
      </c>
      <c r="B87" s="28" t="s">
        <v>305</v>
      </c>
      <c r="C87" s="21">
        <v>5981.3</v>
      </c>
      <c r="D87" s="21">
        <v>5981.23333</v>
      </c>
      <c r="E87" s="21">
        <f t="shared" si="17"/>
        <v>-6.6670000000158325E-2</v>
      </c>
      <c r="F87" s="6">
        <f t="shared" si="15"/>
        <v>-1.1146406299644696E-3</v>
      </c>
      <c r="G87" s="30"/>
    </row>
    <row r="88" spans="1:7" ht="17.25" customHeight="1" x14ac:dyDescent="0.25">
      <c r="A88" s="13"/>
      <c r="B88" s="56" t="s">
        <v>17</v>
      </c>
      <c r="C88" s="22">
        <f>SUM(C81:C87)</f>
        <v>229794.00600000002</v>
      </c>
      <c r="D88" s="22">
        <f>SUM(D81:D87)</f>
        <v>205669.61348999999</v>
      </c>
      <c r="E88" s="22">
        <f t="shared" si="17"/>
        <v>-24124.392510000034</v>
      </c>
      <c r="F88" s="7">
        <f>D88/C88*100-100</f>
        <v>-10.498268832129611</v>
      </c>
      <c r="G88" s="30"/>
    </row>
    <row r="89" spans="1:7" ht="23.25" customHeight="1" x14ac:dyDescent="0.25">
      <c r="A89" s="13">
        <v>10</v>
      </c>
      <c r="B89" s="93" t="s">
        <v>130</v>
      </c>
      <c r="C89" s="93"/>
      <c r="D89" s="93"/>
      <c r="E89" s="93"/>
      <c r="F89" s="98"/>
      <c r="G89" s="30"/>
    </row>
    <row r="90" spans="1:7" ht="48.75" customHeight="1" x14ac:dyDescent="0.25">
      <c r="A90" s="14">
        <v>1</v>
      </c>
      <c r="B90" s="28" t="s">
        <v>306</v>
      </c>
      <c r="C90" s="21">
        <v>786.30200000000002</v>
      </c>
      <c r="D90" s="21">
        <v>304.03800000000001</v>
      </c>
      <c r="E90" s="21">
        <f t="shared" si="17"/>
        <v>-482.26400000000001</v>
      </c>
      <c r="F90" s="6">
        <f t="shared" si="15"/>
        <v>-61.333177328812596</v>
      </c>
      <c r="G90" s="30"/>
    </row>
    <row r="91" spans="1:7" ht="49.5" customHeight="1" x14ac:dyDescent="0.25">
      <c r="A91" s="14">
        <v>2</v>
      </c>
      <c r="B91" s="28" t="s">
        <v>307</v>
      </c>
      <c r="C91" s="21">
        <v>682.59699999999998</v>
      </c>
      <c r="D91" s="21">
        <v>682.59627999999998</v>
      </c>
      <c r="E91" s="21">
        <f t="shared" si="17"/>
        <v>-7.2000000000116415E-4</v>
      </c>
      <c r="F91" s="6">
        <f t="shared" si="15"/>
        <v>-1.0547951426076452E-4</v>
      </c>
      <c r="G91" s="30"/>
    </row>
    <row r="92" spans="1:7" ht="17.25" customHeight="1" x14ac:dyDescent="0.25">
      <c r="A92" s="13"/>
      <c r="B92" s="56" t="s">
        <v>17</v>
      </c>
      <c r="C92" s="22">
        <f>SUM(C90:C91)</f>
        <v>1468.8989999999999</v>
      </c>
      <c r="D92" s="22">
        <f>SUM(D90:D91)</f>
        <v>986.63427999999999</v>
      </c>
      <c r="E92" s="22">
        <f>D92-C92</f>
        <v>-482.2647199999999</v>
      </c>
      <c r="F92" s="7">
        <f t="shared" si="15"/>
        <v>-32.831714093344743</v>
      </c>
      <c r="G92" s="30"/>
    </row>
    <row r="93" spans="1:7" ht="26.25" customHeight="1" x14ac:dyDescent="0.25">
      <c r="A93" s="13">
        <v>12</v>
      </c>
      <c r="B93" s="93" t="s">
        <v>107</v>
      </c>
      <c r="C93" s="96"/>
      <c r="D93" s="96"/>
      <c r="E93" s="96"/>
      <c r="F93" s="97"/>
      <c r="G93" s="30"/>
    </row>
    <row r="94" spans="1:7" ht="32.25" customHeight="1" x14ac:dyDescent="0.25">
      <c r="A94" s="14">
        <v>1</v>
      </c>
      <c r="B94" s="16" t="s">
        <v>262</v>
      </c>
      <c r="C94" s="21">
        <v>143710.73499999999</v>
      </c>
      <c r="D94" s="21">
        <v>143710.73336000001</v>
      </c>
      <c r="E94" s="21">
        <f>D94-C94</f>
        <v>-1.6399999731220305E-3</v>
      </c>
      <c r="F94" s="6">
        <f>D94/C94*100-100</f>
        <v>-1.1411812579353864E-6</v>
      </c>
      <c r="G94" s="30"/>
    </row>
    <row r="95" spans="1:7" ht="33.75" customHeight="1" x14ac:dyDescent="0.25">
      <c r="A95" s="14">
        <v>2</v>
      </c>
      <c r="B95" s="16" t="s">
        <v>263</v>
      </c>
      <c r="C95" s="21">
        <v>180850.073</v>
      </c>
      <c r="D95" s="21">
        <v>159821.07130000001</v>
      </c>
      <c r="E95" s="21">
        <f>D95-C95</f>
        <v>-21029.001699999993</v>
      </c>
      <c r="F95" s="6">
        <f>D95/C95*100-100</f>
        <v>-11.627864645650433</v>
      </c>
      <c r="G95" s="30"/>
    </row>
    <row r="96" spans="1:7" ht="31.5" x14ac:dyDescent="0.25">
      <c r="A96" s="14">
        <v>3</v>
      </c>
      <c r="B96" s="16" t="s">
        <v>264</v>
      </c>
      <c r="C96" s="21">
        <v>1116.011</v>
      </c>
      <c r="D96" s="21">
        <v>775.86900000000003</v>
      </c>
      <c r="E96" s="21">
        <f>D96-C96</f>
        <v>-340.14199999999994</v>
      </c>
      <c r="F96" s="6">
        <f>D96/C96*100-100</f>
        <v>-30.478373421050506</v>
      </c>
      <c r="G96" s="30"/>
    </row>
    <row r="97" spans="1:7" ht="17.25" customHeight="1" x14ac:dyDescent="0.25">
      <c r="A97" s="13"/>
      <c r="B97" s="56" t="s">
        <v>17</v>
      </c>
      <c r="C97" s="22">
        <f>SUM(C94:C96)</f>
        <v>325676.81899999996</v>
      </c>
      <c r="D97" s="22">
        <f>SUM(D94:D96)</f>
        <v>304307.67366000003</v>
      </c>
      <c r="E97" s="22">
        <f>D97-C97</f>
        <v>-21369.14533999993</v>
      </c>
      <c r="F97" s="7">
        <f>D97/C97*100-100</f>
        <v>-6.5614572770682571</v>
      </c>
      <c r="G97" s="30"/>
    </row>
    <row r="98" spans="1:7" ht="27" customHeight="1" x14ac:dyDescent="0.25">
      <c r="A98" s="13">
        <v>13</v>
      </c>
      <c r="B98" s="93" t="s">
        <v>108</v>
      </c>
      <c r="C98" s="94"/>
      <c r="D98" s="94"/>
      <c r="E98" s="94"/>
      <c r="F98" s="95"/>
      <c r="G98" s="30"/>
    </row>
    <row r="99" spans="1:7" ht="23.25" customHeight="1" x14ac:dyDescent="0.25">
      <c r="A99" s="14">
        <v>1</v>
      </c>
      <c r="B99" s="16" t="s">
        <v>265</v>
      </c>
      <c r="C99" s="21">
        <v>36343.487000000001</v>
      </c>
      <c r="D99" s="21">
        <v>36204.096799999999</v>
      </c>
      <c r="E99" s="21">
        <f>D99-C99</f>
        <v>-139.39020000000164</v>
      </c>
      <c r="F99" s="6">
        <f>D99/C99*100-100</f>
        <v>-0.38353556993581606</v>
      </c>
      <c r="G99" s="30"/>
    </row>
    <row r="100" spans="1:7" ht="17.25" customHeight="1" x14ac:dyDescent="0.25">
      <c r="A100" s="13"/>
      <c r="B100" s="56" t="s">
        <v>17</v>
      </c>
      <c r="C100" s="22">
        <f>SUM(C99:C99)</f>
        <v>36343.487000000001</v>
      </c>
      <c r="D100" s="22">
        <f>SUM(D99:D99)</f>
        <v>36204.096799999999</v>
      </c>
      <c r="E100" s="22">
        <f>D100-C100</f>
        <v>-139.39020000000164</v>
      </c>
      <c r="F100" s="7">
        <f>D100/C100*100-100</f>
        <v>-0.38353556993581606</v>
      </c>
      <c r="G100" s="30"/>
    </row>
    <row r="101" spans="1:7" ht="21.75" customHeight="1" x14ac:dyDescent="0.25">
      <c r="A101" s="13">
        <v>14</v>
      </c>
      <c r="B101" s="93" t="s">
        <v>131</v>
      </c>
      <c r="C101" s="94"/>
      <c r="D101" s="94"/>
      <c r="E101" s="94"/>
      <c r="F101" s="95"/>
      <c r="G101" s="30"/>
    </row>
    <row r="102" spans="1:7" ht="22.5" customHeight="1" x14ac:dyDescent="0.25">
      <c r="A102" s="14">
        <v>1</v>
      </c>
      <c r="B102" s="28" t="s">
        <v>308</v>
      </c>
      <c r="C102" s="21">
        <v>1880.9059999999999</v>
      </c>
      <c r="D102" s="21">
        <v>1710.82466</v>
      </c>
      <c r="E102" s="21">
        <f>D102-C102</f>
        <v>-170.08133999999995</v>
      </c>
      <c r="F102" s="6">
        <f>D102/C102*100-100</f>
        <v>-9.0425220611768964</v>
      </c>
      <c r="G102" s="30"/>
    </row>
    <row r="103" spans="1:7" ht="36.75" customHeight="1" x14ac:dyDescent="0.25">
      <c r="A103" s="14">
        <v>2</v>
      </c>
      <c r="B103" s="28" t="s">
        <v>309</v>
      </c>
      <c r="C103" s="21">
        <v>35002.636359999997</v>
      </c>
      <c r="D103" s="21">
        <v>33983.647299999997</v>
      </c>
      <c r="E103" s="21">
        <f>D103-C103</f>
        <v>-1018.9890599999999</v>
      </c>
      <c r="F103" s="6">
        <f>D103/C103*100-100</f>
        <v>-2.9111780310481805</v>
      </c>
      <c r="G103" s="30"/>
    </row>
    <row r="104" spans="1:7" ht="64.5" customHeight="1" x14ac:dyDescent="0.25">
      <c r="A104" s="20">
        <v>3</v>
      </c>
      <c r="B104" s="28" t="s">
        <v>310</v>
      </c>
      <c r="C104" s="21">
        <v>2202.5010000000002</v>
      </c>
      <c r="D104" s="21">
        <v>0</v>
      </c>
      <c r="E104" s="21">
        <f>D104-C104</f>
        <v>-2202.5010000000002</v>
      </c>
      <c r="F104" s="6">
        <v>0</v>
      </c>
      <c r="G104" s="30"/>
    </row>
    <row r="105" spans="1:7" s="12" customFormat="1" ht="22.5" customHeight="1" x14ac:dyDescent="0.25">
      <c r="A105" s="19"/>
      <c r="B105" s="56" t="s">
        <v>17</v>
      </c>
      <c r="C105" s="22">
        <f>SUM(C102:C104)</f>
        <v>39086.043359999996</v>
      </c>
      <c r="D105" s="22">
        <f>SUM(D102:D104)</f>
        <v>35694.471959999995</v>
      </c>
      <c r="E105" s="22">
        <f>D105-C105</f>
        <v>-3391.5714000000007</v>
      </c>
      <c r="F105" s="7">
        <f>D105/C105*100-100</f>
        <v>-8.677192952896533</v>
      </c>
      <c r="G105" s="30"/>
    </row>
    <row r="106" spans="1:7" s="12" customFormat="1" ht="24" customHeight="1" x14ac:dyDescent="0.25">
      <c r="A106" s="19">
        <v>15</v>
      </c>
      <c r="B106" s="90" t="s">
        <v>266</v>
      </c>
      <c r="C106" s="91"/>
      <c r="D106" s="91"/>
      <c r="E106" s="91"/>
      <c r="F106" s="92"/>
      <c r="G106" s="30"/>
    </row>
    <row r="107" spans="1:7" ht="33" customHeight="1" x14ac:dyDescent="0.25">
      <c r="A107" s="20">
        <v>1</v>
      </c>
      <c r="B107" s="29" t="s">
        <v>267</v>
      </c>
      <c r="C107" s="25">
        <v>6783.75</v>
      </c>
      <c r="D107" s="25">
        <v>6283.0856700000004</v>
      </c>
      <c r="E107" s="21">
        <f>D107-C107</f>
        <v>-500.66432999999961</v>
      </c>
      <c r="F107" s="6">
        <f>D107/C107*100-100</f>
        <v>-7.3803475953565396</v>
      </c>
      <c r="G107" s="30"/>
    </row>
    <row r="108" spans="1:7" ht="46.5" customHeight="1" x14ac:dyDescent="0.25">
      <c r="A108" s="20">
        <v>2</v>
      </c>
      <c r="B108" s="29" t="s">
        <v>269</v>
      </c>
      <c r="C108" s="25">
        <v>26229.305</v>
      </c>
      <c r="D108" s="25">
        <v>23873.323329999999</v>
      </c>
      <c r="E108" s="21">
        <f>D108-C108</f>
        <v>-2355.981670000001</v>
      </c>
      <c r="F108" s="6">
        <v>0</v>
      </c>
      <c r="G108" s="30"/>
    </row>
    <row r="109" spans="1:7" ht="32.25" customHeight="1" x14ac:dyDescent="0.25">
      <c r="A109" s="20">
        <v>3</v>
      </c>
      <c r="B109" s="29" t="s">
        <v>311</v>
      </c>
      <c r="C109" s="25">
        <v>27</v>
      </c>
      <c r="D109" s="25">
        <v>27</v>
      </c>
      <c r="E109" s="21">
        <f>D109-C109</f>
        <v>0</v>
      </c>
      <c r="F109" s="6">
        <f>D109/C109*100-100</f>
        <v>0</v>
      </c>
      <c r="G109" s="30"/>
    </row>
    <row r="110" spans="1:7" ht="32.25" customHeight="1" x14ac:dyDescent="0.25">
      <c r="A110" s="20">
        <v>4</v>
      </c>
      <c r="B110" s="29" t="s">
        <v>268</v>
      </c>
      <c r="C110" s="25">
        <v>466.4</v>
      </c>
      <c r="D110" s="25">
        <v>465.31952000000001</v>
      </c>
      <c r="E110" s="25">
        <f>D110-C110</f>
        <v>-1.0804799999999659</v>
      </c>
      <c r="F110" s="6">
        <f>D110/C110*100-100</f>
        <v>-0.23166380789021446</v>
      </c>
      <c r="G110" s="30"/>
    </row>
    <row r="111" spans="1:7" s="12" customFormat="1" ht="21" customHeight="1" x14ac:dyDescent="0.25">
      <c r="A111" s="19"/>
      <c r="B111" s="57" t="s">
        <v>17</v>
      </c>
      <c r="C111" s="26">
        <f>SUM(C107:C110)</f>
        <v>33506.455000000002</v>
      </c>
      <c r="D111" s="26">
        <f>SUM(D107:D110)</f>
        <v>30648.728520000001</v>
      </c>
      <c r="E111" s="26">
        <f>SUM(E107:E110)</f>
        <v>-2857.7264800000007</v>
      </c>
      <c r="F111" s="7">
        <f>D111/C111*100-100</f>
        <v>-8.5288834047051552</v>
      </c>
      <c r="G111" s="30"/>
    </row>
    <row r="112" spans="1:7" s="12" customFormat="1" ht="21" customHeight="1" x14ac:dyDescent="0.25">
      <c r="A112" s="19">
        <v>16</v>
      </c>
      <c r="B112" s="51" t="s">
        <v>155</v>
      </c>
      <c r="C112" s="26"/>
      <c r="D112" s="26"/>
      <c r="E112" s="26"/>
      <c r="F112" s="1"/>
      <c r="G112" s="30"/>
    </row>
    <row r="113" spans="1:7" ht="33.75" customHeight="1" x14ac:dyDescent="0.25">
      <c r="A113" s="20">
        <v>1</v>
      </c>
      <c r="B113" s="29" t="s">
        <v>312</v>
      </c>
      <c r="C113" s="25">
        <v>99.6</v>
      </c>
      <c r="D113" s="25">
        <v>59.94</v>
      </c>
      <c r="E113" s="25">
        <f>D113-C113</f>
        <v>-39.659999999999997</v>
      </c>
      <c r="F113" s="2">
        <f>D113/C113*100-100</f>
        <v>-39.819277108433738</v>
      </c>
      <c r="G113" s="30"/>
    </row>
    <row r="114" spans="1:7" ht="34.5" customHeight="1" x14ac:dyDescent="0.25">
      <c r="A114" s="20">
        <v>2</v>
      </c>
      <c r="B114" s="29" t="s">
        <v>313</v>
      </c>
      <c r="C114" s="25">
        <v>2607.8470000000002</v>
      </c>
      <c r="D114" s="25">
        <v>2603.8470000000002</v>
      </c>
      <c r="E114" s="25">
        <f>D114-C114</f>
        <v>-4</v>
      </c>
      <c r="F114" s="2">
        <f>D114/C114*100-100</f>
        <v>-0.15338323145492438</v>
      </c>
      <c r="G114" s="30"/>
    </row>
    <row r="115" spans="1:7" s="12" customFormat="1" ht="21" customHeight="1" x14ac:dyDescent="0.25">
      <c r="A115" s="19"/>
      <c r="B115" s="58" t="s">
        <v>17</v>
      </c>
      <c r="C115" s="26">
        <f>SUM(C113:C114)</f>
        <v>2707.4470000000001</v>
      </c>
      <c r="D115" s="26">
        <f>SUM(D113:D114)</f>
        <v>2663.7870000000003</v>
      </c>
      <c r="E115" s="26">
        <f>D115-C115</f>
        <v>-43.659999999999854</v>
      </c>
      <c r="F115" s="1">
        <f>D115/C115*100-100</f>
        <v>-1.6125892769092047</v>
      </c>
    </row>
    <row r="116" spans="1:7" ht="24" customHeight="1" thickBot="1" x14ac:dyDescent="0.3">
      <c r="A116" s="15"/>
      <c r="B116" s="59" t="s">
        <v>30</v>
      </c>
      <c r="C116" s="27">
        <f>C115+C111+C105+C100+C97+C92+C88+C79+C71+C63+C48+C44+C37+C30+C19</f>
        <v>8544691.4337200001</v>
      </c>
      <c r="D116" s="27">
        <f>D115+D111+D105+D100+D97+D92+D88+D79+D71+D63+D48+D44+D37+D30+D19</f>
        <v>7585409.3520600004</v>
      </c>
      <c r="E116" s="27">
        <f>D116-C116</f>
        <v>-959282.08165999968</v>
      </c>
      <c r="F116" s="60">
        <f>D116/C116*100-100</f>
        <v>-11.226643923903154</v>
      </c>
    </row>
    <row r="117" spans="1:7" ht="15.75" x14ac:dyDescent="0.25">
      <c r="A117" s="8"/>
      <c r="B117" s="9"/>
      <c r="C117" s="10"/>
      <c r="D117" s="10"/>
      <c r="E117" s="10"/>
      <c r="F117" s="11"/>
    </row>
  </sheetData>
  <mergeCells count="22">
    <mergeCell ref="E5:F5"/>
    <mergeCell ref="E3:F3"/>
    <mergeCell ref="A1:F2"/>
    <mergeCell ref="A4:A6"/>
    <mergeCell ref="B4:B6"/>
    <mergeCell ref="C5:C6"/>
    <mergeCell ref="D5:D6"/>
    <mergeCell ref="C4:F4"/>
    <mergeCell ref="B106:F106"/>
    <mergeCell ref="B101:F101"/>
    <mergeCell ref="B98:F98"/>
    <mergeCell ref="B8:F8"/>
    <mergeCell ref="B20:F20"/>
    <mergeCell ref="B31:F31"/>
    <mergeCell ref="B38:F38"/>
    <mergeCell ref="B45:F45"/>
    <mergeCell ref="B49:F49"/>
    <mergeCell ref="B64:F64"/>
    <mergeCell ref="B72:F72"/>
    <mergeCell ref="B80:F80"/>
    <mergeCell ref="B89:F89"/>
    <mergeCell ref="B93:F93"/>
  </mergeCells>
  <pageMargins left="0.31496062992125984" right="0.11811023622047245" top="0.39370078740157483" bottom="0" header="0.31496062992125984" footer="0.31496062992125984"/>
  <pageSetup paperSize="9" scale="60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соц экон прогнозов</dc:creator>
  <cp:lastModifiedBy>Людмила Владимировна Омельчак</cp:lastModifiedBy>
  <cp:lastPrinted>2023-02-16T04:27:54Z</cp:lastPrinted>
  <dcterms:created xsi:type="dcterms:W3CDTF">2014-03-06T06:15:16Z</dcterms:created>
  <dcterms:modified xsi:type="dcterms:W3CDTF">2024-01-10T11:20:38Z</dcterms:modified>
</cp:coreProperties>
</file>