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2023\01.12.2023\"/>
    </mc:Choice>
  </mc:AlternateContent>
  <bookViews>
    <workbookView xWindow="0" yWindow="0" windowWidth="28800" windowHeight="13470"/>
  </bookViews>
  <sheets>
    <sheet name="2023" sheetId="5" r:id="rId1"/>
  </sheets>
  <definedNames>
    <definedName name="_xlnm._FilterDatabase" localSheetId="0" hidden="1">'2023'!$A$4:$P$4</definedName>
  </definedNames>
  <calcPr calcId="162913"/>
</workbook>
</file>

<file path=xl/calcChain.xml><?xml version="1.0" encoding="utf-8"?>
<calcChain xmlns="http://schemas.openxmlformats.org/spreadsheetml/2006/main">
  <c r="M16" i="5" l="1"/>
  <c r="M17" i="5"/>
  <c r="F6" i="5" l="1"/>
  <c r="G6" i="5"/>
  <c r="E6" i="5"/>
  <c r="L7" i="5"/>
  <c r="L16" i="5" l="1"/>
  <c r="L17" i="5"/>
  <c r="L18" i="5"/>
  <c r="L12" i="5"/>
  <c r="M12" i="5"/>
  <c r="L13" i="5"/>
  <c r="L14" i="5"/>
  <c r="M14" i="5"/>
  <c r="L8" i="5"/>
  <c r="M8" i="5"/>
  <c r="L9" i="5"/>
  <c r="M9" i="5"/>
  <c r="L10" i="5"/>
  <c r="M10" i="5"/>
  <c r="F15" i="5" l="1"/>
  <c r="G15" i="5"/>
  <c r="E15" i="5"/>
  <c r="F11" i="5"/>
  <c r="G11" i="5"/>
  <c r="E11" i="5"/>
  <c r="M15" i="5" l="1"/>
  <c r="E5" i="5"/>
  <c r="D6" i="5" l="1"/>
  <c r="D11" i="5"/>
  <c r="D15" i="5"/>
  <c r="D5" i="5" l="1"/>
  <c r="F5" i="5" l="1"/>
  <c r="G5" i="5"/>
  <c r="H15" i="5"/>
  <c r="I15" i="5"/>
  <c r="H11" i="5"/>
  <c r="M11" i="5"/>
  <c r="J15" i="5"/>
  <c r="H6" i="5"/>
  <c r="J6" i="5"/>
  <c r="M6" i="5"/>
  <c r="L6" i="5"/>
  <c r="K6" i="5"/>
  <c r="J11" i="5"/>
  <c r="I11" i="5"/>
  <c r="L11" i="5"/>
  <c r="I6" i="5"/>
  <c r="L15" i="5"/>
  <c r="K11" i="5"/>
  <c r="K15" i="5"/>
  <c r="H5" i="5" l="1"/>
  <c r="K5" i="5"/>
  <c r="M5" i="5"/>
  <c r="L5" i="5"/>
  <c r="I5" i="5"/>
  <c r="J5" i="5"/>
</calcChain>
</file>

<file path=xl/sharedStrings.xml><?xml version="1.0" encoding="utf-8"?>
<sst xmlns="http://schemas.openxmlformats.org/spreadsheetml/2006/main" count="51" uniqueCount="43">
  <si>
    <t>Подпрограмма "Совершенствование муниципального управления"</t>
  </si>
  <si>
    <t>Подпрограмма "Исполнение отдельных государственных полномочий"</t>
  </si>
  <si>
    <t>Подпрограмма "Развития малого и среднего предпринимательства"</t>
  </si>
  <si>
    <t>Муниципальная программа "Социально-экономическое развитие города Нефтеюганска"</t>
  </si>
  <si>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</si>
  <si>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</si>
  <si>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</si>
  <si>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</si>
  <si>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</si>
  <si>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</si>
  <si>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ДДА</t>
  </si>
  <si>
    <t>9</t>
  </si>
  <si>
    <t>9.1</t>
  </si>
  <si>
    <t>9.2</t>
  </si>
  <si>
    <t>9.3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</si>
  <si>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</si>
  <si>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</si>
  <si>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</si>
  <si>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</si>
  <si>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</si>
  <si>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Государственная поддержка развития растениеводства и животноводства, переработки и реализации продукции</t>
  </si>
  <si>
    <t>Региональный проект «Акселерация субъектов малого и среднего предпринимательства»</t>
  </si>
  <si>
    <t>Региональный проект «Создание условий для легкого старта и комфортного ведения бизнеса»</t>
  </si>
  <si>
    <t>Финансовая поддержка субъектов малого и среднего предпринимательства, имеющих статус "социальное предприятие"</t>
  </si>
  <si>
    <t>9.1.1</t>
  </si>
  <si>
    <t>9.1.2</t>
  </si>
  <si>
    <t>9.1.3</t>
  </si>
  <si>
    <t>9.2.1</t>
  </si>
  <si>
    <t>9.2.2</t>
  </si>
  <si>
    <t>9.2.3</t>
  </si>
  <si>
    <t>9.3.1</t>
  </si>
  <si>
    <t>9.3.2</t>
  </si>
  <si>
    <t>9.3.4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</si>
  <si>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</si>
  <si>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Наименование программы, подпрограммы, структурного элемента</t>
  </si>
  <si>
    <t>ГРБС</t>
  </si>
  <si>
    <t>% исполнения к плану на 2023 год</t>
  </si>
  <si>
    <t>№ п/п</t>
  </si>
  <si>
    <t>Обеспечение выполнения комплекса работ по повышению качества анализа и разработки (уточнения) стратегий, комплексных программ, концепций, прогнозов, а так же целеполагающих документов муниципального образования город Нефтеюганск</t>
  </si>
  <si>
    <t>План на 1 полугодие                      2023 года</t>
  </si>
  <si>
    <t>% исполнения  к плану на 1 полугодие 2023 г</t>
  </si>
  <si>
    <t>Исполнение           на 01.09.2023</t>
  </si>
  <si>
    <t>План на 2023 год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</si>
</sst>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9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4" fontId="4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/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Alignment="1">
      <alignment vertical="top"/>
    </xf>
    <xf numFmtId="49" fontId="5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8"/>
  <sheetViews>
    <sheetView tabSelected="1" zoomScale="110" zoomScaleNormal="110" workbookViewId="0">
      <pane ySplit="4" topLeftCell="A5" activePane="bottomLeft" state="frozen"/>
      <selection pane="bottomLeft" activeCell="P8" sqref="P8"/>
    </sheetView>
  </sheetViews>
  <sheetFormatPr defaultColWidth="9.140625" defaultRowHeight="15.75" x14ac:dyDescent="0.25"/>
  <cols>
    <col min="1" max="1" width="6.85546875" style="1" hidden="1" customWidth="1"/>
    <col min="2" max="2" width="75.85546875" style="21" customWidth="1"/>
    <col min="3" max="3" width="10.42578125" style="3" customWidth="1"/>
    <col min="4" max="4" width="3.7109375" style="2" hidden="1" customWidth="1"/>
    <col min="5" max="5" width="22.140625" style="2" customWidth="1"/>
    <col min="6" max="6" width="19.85546875" style="2" hidden="1" customWidth="1"/>
    <col min="7" max="7" width="23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hidden="1" customWidth="1"/>
    <col min="14" max="14" width="13.42578125" style="2" customWidth="1"/>
    <col min="15" max="15" width="14.85546875" style="2" customWidth="1"/>
    <col min="16" max="16" width="13.42578125" style="2" customWidth="1"/>
    <col min="17" max="16384" width="9.140625" style="2"/>
  </cols>
  <sheetData>
    <row r="1" spans="1:15" hidden="1" x14ac:dyDescent="0.25"/>
    <row r="2" spans="1:15" ht="37.5" customHeight="1" x14ac:dyDescent="0.25">
      <c r="B2" s="28" t="s">
        <v>33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5" hidden="1" x14ac:dyDescent="0.25">
      <c r="M3" s="4"/>
    </row>
    <row r="4" spans="1:15" ht="54" customHeight="1" x14ac:dyDescent="0.25">
      <c r="A4" s="23" t="s">
        <v>37</v>
      </c>
      <c r="B4" s="24" t="s">
        <v>34</v>
      </c>
      <c r="C4" s="24" t="s">
        <v>35</v>
      </c>
      <c r="D4" s="25" t="s">
        <v>7</v>
      </c>
      <c r="E4" s="25" t="s">
        <v>42</v>
      </c>
      <c r="F4" s="25" t="s">
        <v>39</v>
      </c>
      <c r="G4" s="25" t="s">
        <v>41</v>
      </c>
      <c r="H4" s="25" t="s">
        <v>4</v>
      </c>
      <c r="I4" s="25" t="s">
        <v>6</v>
      </c>
      <c r="J4" s="25" t="s">
        <v>8</v>
      </c>
      <c r="K4" s="25" t="s">
        <v>5</v>
      </c>
      <c r="L4" s="25" t="s">
        <v>36</v>
      </c>
      <c r="M4" s="5" t="s">
        <v>40</v>
      </c>
    </row>
    <row r="5" spans="1:15" s="8" customFormat="1" ht="31.5" x14ac:dyDescent="0.25">
      <c r="A5" s="6" t="s">
        <v>11</v>
      </c>
      <c r="B5" s="22" t="s">
        <v>3</v>
      </c>
      <c r="C5" s="15"/>
      <c r="D5" s="7" t="e">
        <f>D6+D11+D15</f>
        <v>#REF!</v>
      </c>
      <c r="E5" s="7">
        <f>E6+E11+E15</f>
        <v>487594702</v>
      </c>
      <c r="F5" s="7">
        <f>F6+F11+F15</f>
        <v>225641795</v>
      </c>
      <c r="G5" s="7">
        <f>G6+G11+G15</f>
        <v>373230552.22000003</v>
      </c>
      <c r="H5" s="7" t="e">
        <f t="shared" ref="H5:H15" si="0">D5-G5</f>
        <v>#REF!</v>
      </c>
      <c r="I5" s="7">
        <f t="shared" ref="I5:I15" si="1">E5-G5</f>
        <v>114364149.77999997</v>
      </c>
      <c r="J5" s="7">
        <f t="shared" ref="J5:J15" si="2">F5-G5</f>
        <v>-147588757.22000003</v>
      </c>
      <c r="K5" s="7" t="e">
        <f t="shared" ref="K5:K15" si="3">G5/D5*100</f>
        <v>#REF!</v>
      </c>
      <c r="L5" s="17">
        <f t="shared" ref="L5:L18" si="4">G5/E5*100</f>
        <v>76.545243557629959</v>
      </c>
      <c r="M5" s="17">
        <f t="shared" ref="M5:M11" si="5">G5/F5*100</f>
        <v>165.40843074750404</v>
      </c>
    </row>
    <row r="6" spans="1:15" s="11" customFormat="1" x14ac:dyDescent="0.25">
      <c r="A6" s="9" t="s">
        <v>12</v>
      </c>
      <c r="B6" s="20" t="s">
        <v>0</v>
      </c>
      <c r="C6" s="16"/>
      <c r="D6" s="10" t="e">
        <f>SUM(#REF!)</f>
        <v>#REF!</v>
      </c>
      <c r="E6" s="10">
        <f>SUM(E7:E10)</f>
        <v>402965048</v>
      </c>
      <c r="F6" s="10">
        <f t="shared" ref="F6:G6" si="6">SUM(F7:F10)</f>
        <v>180439555</v>
      </c>
      <c r="G6" s="10">
        <f t="shared" si="6"/>
        <v>312937314.25</v>
      </c>
      <c r="H6" s="10" t="e">
        <f t="shared" si="0"/>
        <v>#REF!</v>
      </c>
      <c r="I6" s="10">
        <f t="shared" si="1"/>
        <v>90027733.75</v>
      </c>
      <c r="J6" s="10">
        <f t="shared" si="2"/>
        <v>-132497759.25</v>
      </c>
      <c r="K6" s="10" t="e">
        <f t="shared" si="3"/>
        <v>#REF!</v>
      </c>
      <c r="L6" s="18">
        <f t="shared" si="4"/>
        <v>77.658674320061621</v>
      </c>
      <c r="M6" s="18">
        <f t="shared" si="5"/>
        <v>173.43055088447764</v>
      </c>
    </row>
    <row r="7" spans="1:15" ht="63" x14ac:dyDescent="0.25">
      <c r="A7" s="27"/>
      <c r="B7" s="26" t="s">
        <v>38</v>
      </c>
      <c r="C7" s="14" t="s">
        <v>10</v>
      </c>
      <c r="D7" s="12"/>
      <c r="E7" s="12">
        <v>4570000</v>
      </c>
      <c r="F7" s="12">
        <v>0</v>
      </c>
      <c r="G7" s="12">
        <v>2056500</v>
      </c>
      <c r="H7" s="12"/>
      <c r="I7" s="12"/>
      <c r="J7" s="12"/>
      <c r="K7" s="12"/>
      <c r="L7" s="19">
        <f t="shared" ref="L7:L10" si="7">G7/E7*100</f>
        <v>45</v>
      </c>
      <c r="M7" s="19"/>
    </row>
    <row r="8" spans="1:15" x14ac:dyDescent="0.25">
      <c r="A8" s="27" t="s">
        <v>24</v>
      </c>
      <c r="B8" s="26" t="s">
        <v>15</v>
      </c>
      <c r="C8" s="14" t="s">
        <v>10</v>
      </c>
      <c r="D8" s="12"/>
      <c r="E8" s="12">
        <v>395460261</v>
      </c>
      <c r="F8" s="12">
        <v>179141366</v>
      </c>
      <c r="G8" s="12">
        <v>308651499.57999998</v>
      </c>
      <c r="H8" s="12"/>
      <c r="I8" s="12"/>
      <c r="J8" s="12"/>
      <c r="K8" s="12"/>
      <c r="L8" s="19">
        <f t="shared" si="7"/>
        <v>78.048676445899574</v>
      </c>
      <c r="M8" s="19">
        <f t="shared" ref="M8:M10" si="8">G8/F8*100</f>
        <v>172.29493470536559</v>
      </c>
    </row>
    <row r="9" spans="1:15" ht="31.5" x14ac:dyDescent="0.25">
      <c r="A9" s="27" t="s">
        <v>25</v>
      </c>
      <c r="B9" s="26" t="s">
        <v>16</v>
      </c>
      <c r="C9" s="14" t="s">
        <v>10</v>
      </c>
      <c r="D9" s="12"/>
      <c r="E9" s="12">
        <v>2081687</v>
      </c>
      <c r="F9" s="12">
        <v>1148189</v>
      </c>
      <c r="G9" s="12">
        <v>1741413.62</v>
      </c>
      <c r="H9" s="12"/>
      <c r="I9" s="12"/>
      <c r="J9" s="12"/>
      <c r="K9" s="12"/>
      <c r="L9" s="19">
        <f t="shared" si="7"/>
        <v>83.653960465718441</v>
      </c>
      <c r="M9" s="19">
        <f t="shared" si="8"/>
        <v>151.66611246057923</v>
      </c>
    </row>
    <row r="10" spans="1:15" ht="31.5" x14ac:dyDescent="0.25">
      <c r="A10" s="27" t="s">
        <v>26</v>
      </c>
      <c r="B10" s="26" t="s">
        <v>17</v>
      </c>
      <c r="C10" s="14" t="s">
        <v>9</v>
      </c>
      <c r="D10" s="12"/>
      <c r="E10" s="12">
        <v>853100</v>
      </c>
      <c r="F10" s="12">
        <v>150000</v>
      </c>
      <c r="G10" s="12">
        <v>487901.05</v>
      </c>
      <c r="H10" s="12"/>
      <c r="I10" s="12"/>
      <c r="J10" s="12"/>
      <c r="K10" s="12"/>
      <c r="L10" s="19">
        <f t="shared" si="7"/>
        <v>57.191542609307234</v>
      </c>
      <c r="M10" s="19">
        <f t="shared" si="8"/>
        <v>325.26736666666665</v>
      </c>
    </row>
    <row r="11" spans="1:15" s="11" customFormat="1" ht="31.5" x14ac:dyDescent="0.25">
      <c r="A11" s="9" t="s">
        <v>13</v>
      </c>
      <c r="B11" s="20" t="s">
        <v>1</v>
      </c>
      <c r="C11" s="16"/>
      <c r="D11" s="10" t="e">
        <f>#REF!</f>
        <v>#REF!</v>
      </c>
      <c r="E11" s="10">
        <f>SUM(E12:E14)</f>
        <v>75485218</v>
      </c>
      <c r="F11" s="10">
        <f t="shared" ref="F11:G11" si="9">SUM(F12:F14)</f>
        <v>38694740</v>
      </c>
      <c r="G11" s="10">
        <f t="shared" si="9"/>
        <v>53371025.799999997</v>
      </c>
      <c r="H11" s="10" t="e">
        <f t="shared" si="0"/>
        <v>#REF!</v>
      </c>
      <c r="I11" s="10">
        <f t="shared" si="1"/>
        <v>22114192.200000003</v>
      </c>
      <c r="J11" s="10">
        <f t="shared" si="2"/>
        <v>-14676285.799999997</v>
      </c>
      <c r="K11" s="10" t="e">
        <f t="shared" si="3"/>
        <v>#REF!</v>
      </c>
      <c r="L11" s="18">
        <f t="shared" si="4"/>
        <v>70.703943386637619</v>
      </c>
      <c r="M11" s="18">
        <f t="shared" si="5"/>
        <v>137.9283742441479</v>
      </c>
    </row>
    <row r="12" spans="1:15" ht="47.25" x14ac:dyDescent="0.25">
      <c r="A12" s="27" t="s">
        <v>27</v>
      </c>
      <c r="B12" s="26" t="s">
        <v>18</v>
      </c>
      <c r="C12" s="14" t="s">
        <v>10</v>
      </c>
      <c r="D12" s="12"/>
      <c r="E12" s="12">
        <v>43656718</v>
      </c>
      <c r="F12" s="12">
        <v>19182740</v>
      </c>
      <c r="G12" s="12">
        <v>31935010.329999998</v>
      </c>
      <c r="H12" s="12"/>
      <c r="I12" s="12"/>
      <c r="J12" s="12"/>
      <c r="K12" s="12"/>
      <c r="L12" s="19">
        <f t="shared" ref="L12:L14" si="10">G12/E12*100</f>
        <v>73.150277421220707</v>
      </c>
      <c r="M12" s="19">
        <f t="shared" ref="M12:M17" si="11">G12/F12*100</f>
        <v>166.47783543956703</v>
      </c>
    </row>
    <row r="13" spans="1:15" ht="47.25" x14ac:dyDescent="0.25">
      <c r="A13" s="27" t="s">
        <v>28</v>
      </c>
      <c r="B13" s="26" t="s">
        <v>19</v>
      </c>
      <c r="C13" s="14" t="s">
        <v>10</v>
      </c>
      <c r="D13" s="12"/>
      <c r="E13" s="12">
        <v>23400</v>
      </c>
      <c r="F13" s="12">
        <v>0</v>
      </c>
      <c r="G13" s="12">
        <v>0</v>
      </c>
      <c r="H13" s="12"/>
      <c r="I13" s="12"/>
      <c r="J13" s="12"/>
      <c r="K13" s="12"/>
      <c r="L13" s="19">
        <f t="shared" si="10"/>
        <v>0</v>
      </c>
      <c r="M13" s="19"/>
    </row>
    <row r="14" spans="1:15" ht="31.5" x14ac:dyDescent="0.25">
      <c r="A14" s="27" t="s">
        <v>29</v>
      </c>
      <c r="B14" s="26" t="s">
        <v>20</v>
      </c>
      <c r="C14" s="14" t="s">
        <v>10</v>
      </c>
      <c r="D14" s="12"/>
      <c r="E14" s="12">
        <v>31805100</v>
      </c>
      <c r="F14" s="12">
        <v>19512000</v>
      </c>
      <c r="G14" s="12">
        <v>21436015.469999999</v>
      </c>
      <c r="H14" s="12"/>
      <c r="I14" s="12"/>
      <c r="J14" s="12"/>
      <c r="K14" s="12"/>
      <c r="L14" s="19">
        <f t="shared" si="10"/>
        <v>67.398044558891485</v>
      </c>
      <c r="M14" s="19">
        <f t="shared" si="11"/>
        <v>109.86067789052889</v>
      </c>
    </row>
    <row r="15" spans="1:15" s="11" customFormat="1" x14ac:dyDescent="0.25">
      <c r="A15" s="9" t="s">
        <v>14</v>
      </c>
      <c r="B15" s="20" t="s">
        <v>2</v>
      </c>
      <c r="C15" s="16"/>
      <c r="D15" s="10" t="e">
        <f>#REF!</f>
        <v>#REF!</v>
      </c>
      <c r="E15" s="10">
        <f>SUM(E16:E18)</f>
        <v>9144436</v>
      </c>
      <c r="F15" s="10">
        <f t="shared" ref="F15:G15" si="12">SUM(F16:F18)</f>
        <v>6507500</v>
      </c>
      <c r="G15" s="10">
        <f t="shared" si="12"/>
        <v>6922212.1699999999</v>
      </c>
      <c r="H15" s="10" t="e">
        <f t="shared" si="0"/>
        <v>#REF!</v>
      </c>
      <c r="I15" s="10">
        <f t="shared" si="1"/>
        <v>2222223.83</v>
      </c>
      <c r="J15" s="10">
        <f t="shared" si="2"/>
        <v>-414712.16999999993</v>
      </c>
      <c r="K15" s="10" t="e">
        <f t="shared" si="3"/>
        <v>#REF!</v>
      </c>
      <c r="L15" s="18">
        <f t="shared" si="4"/>
        <v>75.698623403346033</v>
      </c>
      <c r="M15" s="18">
        <f t="shared" si="11"/>
        <v>106.37283396081445</v>
      </c>
    </row>
    <row r="16" spans="1:15" ht="31.5" x14ac:dyDescent="0.25">
      <c r="A16" s="27" t="s">
        <v>30</v>
      </c>
      <c r="B16" s="26" t="s">
        <v>21</v>
      </c>
      <c r="C16" s="14" t="s">
        <v>10</v>
      </c>
      <c r="D16" s="12"/>
      <c r="E16" s="12">
        <v>8203456</v>
      </c>
      <c r="F16" s="12">
        <v>5981300</v>
      </c>
      <c r="G16" s="12">
        <v>5981233.3300000001</v>
      </c>
      <c r="H16" s="12"/>
      <c r="I16" s="12"/>
      <c r="J16" s="12"/>
      <c r="K16" s="12"/>
      <c r="L16" s="19">
        <f t="shared" si="4"/>
        <v>72.911140499808852</v>
      </c>
      <c r="M16" s="19">
        <f t="shared" si="11"/>
        <v>99.998885359370036</v>
      </c>
      <c r="O16" s="13"/>
    </row>
    <row r="17" spans="1:13" ht="31.5" x14ac:dyDescent="0.25">
      <c r="A17" s="27" t="s">
        <v>31</v>
      </c>
      <c r="B17" s="26" t="s">
        <v>22</v>
      </c>
      <c r="C17" s="14" t="s">
        <v>10</v>
      </c>
      <c r="D17" s="12"/>
      <c r="E17" s="12">
        <v>526112</v>
      </c>
      <c r="F17" s="12">
        <v>526200</v>
      </c>
      <c r="G17" s="12">
        <v>526111.11</v>
      </c>
      <c r="H17" s="12"/>
      <c r="I17" s="12"/>
      <c r="J17" s="12"/>
      <c r="K17" s="12"/>
      <c r="L17" s="19">
        <f t="shared" si="4"/>
        <v>99.999830834499122</v>
      </c>
      <c r="M17" s="19">
        <f t="shared" si="11"/>
        <v>99.983107183580387</v>
      </c>
    </row>
    <row r="18" spans="1:13" ht="31.5" x14ac:dyDescent="0.25">
      <c r="A18" s="27" t="s">
        <v>32</v>
      </c>
      <c r="B18" s="26" t="s">
        <v>23</v>
      </c>
      <c r="C18" s="14" t="s">
        <v>10</v>
      </c>
      <c r="D18" s="12"/>
      <c r="E18" s="12">
        <v>414868</v>
      </c>
      <c r="F18" s="12">
        <v>0</v>
      </c>
      <c r="G18" s="12">
        <v>414867.73</v>
      </c>
      <c r="H18" s="12"/>
      <c r="I18" s="12"/>
      <c r="J18" s="12"/>
      <c r="K18" s="12"/>
      <c r="L18" s="19">
        <f t="shared" si="4"/>
        <v>99.999934919058589</v>
      </c>
      <c r="M18" s="19"/>
    </row>
  </sheetData>
  <mergeCells count="1">
    <mergeCell ref="B2:M2"/>
  </mergeCells>
  <pageMargins left="0.70866141732283472" right="0.70866141732283472" top="0.35433070866141736" bottom="0.35433070866141736" header="0.31496062992125984" footer="0.31496062992125984"/>
  <pageSetup paperSize="9" scale="58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2023-08-03T11:26:08Z</cp:lastPrinted>
  <dcterms:created xsi:type="dcterms:W3CDTF">2018-04-12T12:44:43Z</dcterms:created>
  <dcterms:modified xsi:type="dcterms:W3CDTF">2023-12-11T11:55:41Z</dcterms:modified>
</cp:coreProperties>
</file>