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3\01.11.2023\"/>
    </mc:Choice>
  </mc:AlternateContent>
  <bookViews>
    <workbookView xWindow="0" yWindow="0" windowWidth="28800" windowHeight="11385"/>
  </bookViews>
  <sheets>
    <sheet name="2023" sheetId="5" r:id="rId1"/>
  </sheets>
  <definedNames>
    <definedName name="_xlnm._FilterDatabase" localSheetId="0" hidden="1">'2023'!$A$2:$P$2</definedName>
  </definedNames>
  <calcPr calcId="162913"/>
</workbook>
</file>

<file path=xl/calcChain.xml><?xml version="1.0" encoding="utf-8"?>
<calcChain xmlns="http://schemas.openxmlformats.org/spreadsheetml/2006/main">
  <c r="M14" i="5" l="1"/>
  <c r="M15" i="5"/>
  <c r="F4" i="5" l="1"/>
  <c r="G4" i="5"/>
  <c r="E4" i="5"/>
  <c r="L5" i="5"/>
  <c r="L14" i="5" l="1"/>
  <c r="L15" i="5"/>
  <c r="L16" i="5"/>
  <c r="L10" i="5"/>
  <c r="M10" i="5"/>
  <c r="L11" i="5"/>
  <c r="L12" i="5"/>
  <c r="M12" i="5"/>
  <c r="L6" i="5"/>
  <c r="M6" i="5"/>
  <c r="L7" i="5"/>
  <c r="M7" i="5"/>
  <c r="L8" i="5"/>
  <c r="M8" i="5"/>
  <c r="F13" i="5" l="1"/>
  <c r="G13" i="5"/>
  <c r="E13" i="5"/>
  <c r="F9" i="5"/>
  <c r="G9" i="5"/>
  <c r="E9" i="5"/>
  <c r="M13" i="5" l="1"/>
  <c r="E3" i="5"/>
  <c r="D4" i="5" l="1"/>
  <c r="D9" i="5"/>
  <c r="D13" i="5"/>
  <c r="D3" i="5" l="1"/>
  <c r="F3" i="5" l="1"/>
  <c r="G3" i="5"/>
  <c r="H13" i="5"/>
  <c r="I13" i="5"/>
  <c r="H9" i="5"/>
  <c r="M9" i="5"/>
  <c r="J13" i="5"/>
  <c r="H4" i="5"/>
  <c r="J4" i="5"/>
  <c r="M4" i="5"/>
  <c r="L4" i="5"/>
  <c r="K4" i="5"/>
  <c r="J9" i="5"/>
  <c r="I9" i="5"/>
  <c r="L9" i="5"/>
  <c r="I4" i="5"/>
  <c r="L13" i="5"/>
  <c r="K9" i="5"/>
  <c r="K13" i="5"/>
  <c r="H3" i="5" l="1"/>
  <c r="K3" i="5"/>
  <c r="M3" i="5"/>
  <c r="L3" i="5"/>
  <c r="I3" i="5"/>
  <c r="J3" i="5"/>
</calcChain>
</file>

<file path=xl/sharedStrings.xml><?xml version="1.0" encoding="utf-8"?>
<sst xmlns="http://schemas.openxmlformats.org/spreadsheetml/2006/main" count="50" uniqueCount="42">
  <si>
    <t>Подпрограмма "Совершенствование муниципального управления"</t>
  </si>
  <si>
    <t>Подпрограмма "Исполнение отдельных государственных полномочий"</t>
  </si>
  <si>
    <t>Подпрограмма "Развития малого и среднего предпринимательства"</t>
  </si>
  <si>
    <t>Муниципальная программа "Социально-экономическое развитие города Нефтеюганска"</t>
  </si>
  <si>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</si>
  <si>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</si>
  <si>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</si>
  <si>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</si>
  <si>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</si>
  <si>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</si>
  <si>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ДДА</t>
  </si>
  <si>
    <t>9</t>
  </si>
  <si>
    <t>9.1</t>
  </si>
  <si>
    <t>9.2</t>
  </si>
  <si>
    <t>9.3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</si>
  <si>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</si>
  <si>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</si>
  <si>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</si>
  <si>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</si>
  <si>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</si>
  <si>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Государственная поддержка развития растениеводства и животноводства, переработки и реализации продукции</t>
  </si>
  <si>
    <t>Региональный проект «Акселерация субъектов малого и среднего предпринимательства»</t>
  </si>
  <si>
    <t>Региональный проект «Создание условий для легкого старта и комфортного ведения бизнеса»</t>
  </si>
  <si>
    <t>Финансовая поддержка субъектов малого и среднего предпринимательства, имеющих статус "социальное предприятие"</t>
  </si>
  <si>
    <t>9.1.1</t>
  </si>
  <si>
    <t>9.1.2</t>
  </si>
  <si>
    <t>9.1.3</t>
  </si>
  <si>
    <t>9.2.1</t>
  </si>
  <si>
    <t>9.2.2</t>
  </si>
  <si>
    <t>9.2.3</t>
  </si>
  <si>
    <t>9.3.1</t>
  </si>
  <si>
    <t>9.3.2</t>
  </si>
  <si>
    <t>9.3.4</t>
  </si>
  <si>
    <t>Наименование программы, подпрограммы, структурного элемента</t>
  </si>
  <si>
    <t>ГРБС</t>
  </si>
  <si>
    <t>План на 2023 год</t>
  </si>
  <si>
    <t>% исполнения к плану на 2023 год</t>
  </si>
  <si>
    <t>№ п/п</t>
  </si>
  <si>
    <t>Обеспечение выполнения комплекса работ по повышению качества анализа и разработки (уточнения) стратегий, комплексных программ, концепций, прогнозов, а так же целеполагающих документов муниципального образования город Нефтеюганск</t>
  </si>
  <si>
    <t>План на 1 полугодие                      2023 года</t>
  </si>
  <si>
    <t>% исполнения  к плану на 1 полугодие 2023 г</t>
  </si>
  <si>
    <t>Исполнение           на 01.11.2023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</si>
</sst>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3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vertical="top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3" xfId="2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zoomScale="110" zoomScaleNormal="110" workbookViewId="0">
      <pane ySplit="2" topLeftCell="A3" activePane="bottomLeft" state="frozen"/>
      <selection pane="bottomLeft" activeCell="S9" sqref="S9"/>
    </sheetView>
  </sheetViews>
  <sheetFormatPr defaultColWidth="9.140625" defaultRowHeight="15.75" x14ac:dyDescent="0.25"/>
  <cols>
    <col min="1" max="1" width="6.85546875" style="1" hidden="1" customWidth="1"/>
    <col min="2" max="2" width="75.85546875" style="19" customWidth="1"/>
    <col min="3" max="3" width="10.42578125" style="3" customWidth="1"/>
    <col min="4" max="4" width="3.7109375" style="2" hidden="1" customWidth="1"/>
    <col min="5" max="5" width="22.140625" style="2" customWidth="1"/>
    <col min="6" max="6" width="19.85546875" style="2" hidden="1" customWidth="1"/>
    <col min="7" max="7" width="23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60" customHeight="1" x14ac:dyDescent="0.25">
      <c r="A2" s="22" t="s">
        <v>37</v>
      </c>
      <c r="B2" s="12" t="s">
        <v>33</v>
      </c>
      <c r="C2" s="12" t="s">
        <v>34</v>
      </c>
      <c r="D2" s="4" t="s">
        <v>7</v>
      </c>
      <c r="E2" s="4" t="s">
        <v>35</v>
      </c>
      <c r="F2" s="4" t="s">
        <v>39</v>
      </c>
      <c r="G2" s="4" t="s">
        <v>41</v>
      </c>
      <c r="H2" s="4" t="s">
        <v>4</v>
      </c>
      <c r="I2" s="4" t="s">
        <v>6</v>
      </c>
      <c r="J2" s="4" t="s">
        <v>8</v>
      </c>
      <c r="K2" s="4" t="s">
        <v>5</v>
      </c>
      <c r="L2" s="4" t="s">
        <v>36</v>
      </c>
      <c r="M2" s="4" t="s">
        <v>40</v>
      </c>
    </row>
    <row r="3" spans="1:13" s="7" customFormat="1" ht="31.5" x14ac:dyDescent="0.25">
      <c r="A3" s="5" t="s">
        <v>11</v>
      </c>
      <c r="B3" s="20" t="s">
        <v>3</v>
      </c>
      <c r="C3" s="13"/>
      <c r="D3" s="6" t="e">
        <f>D4+D9+D13</f>
        <v>#REF!</v>
      </c>
      <c r="E3" s="6">
        <f>E4+E9+E13</f>
        <v>487372480</v>
      </c>
      <c r="F3" s="6">
        <f>F4+F9+F13</f>
        <v>225641795</v>
      </c>
      <c r="G3" s="6">
        <f>G4+G9+G13</f>
        <v>338750169.94</v>
      </c>
      <c r="H3" s="6" t="e">
        <f t="shared" ref="H3:H13" si="0">D3-G3</f>
        <v>#REF!</v>
      </c>
      <c r="I3" s="6">
        <f t="shared" ref="I3:I13" si="1">E3-G3</f>
        <v>148622310.06</v>
      </c>
      <c r="J3" s="6">
        <f t="shared" ref="J3:J13" si="2">F3-G3</f>
        <v>-113108374.94</v>
      </c>
      <c r="K3" s="6" t="e">
        <f t="shared" ref="K3:K13" si="3">G3/D3*100</f>
        <v>#REF!</v>
      </c>
      <c r="L3" s="15">
        <f t="shared" ref="L3:L16" si="4">G3/E3*100</f>
        <v>69.505395532386245</v>
      </c>
      <c r="M3" s="15">
        <f t="shared" ref="M3:M9" si="5">G3/F3*100</f>
        <v>150.12740434014009</v>
      </c>
    </row>
    <row r="4" spans="1:13" s="10" customFormat="1" x14ac:dyDescent="0.25">
      <c r="A4" s="8" t="s">
        <v>12</v>
      </c>
      <c r="B4" s="18" t="s">
        <v>0</v>
      </c>
      <c r="C4" s="14"/>
      <c r="D4" s="9" t="e">
        <f>SUM(#REF!)</f>
        <v>#REF!</v>
      </c>
      <c r="E4" s="9">
        <f>SUM(E5:E8)</f>
        <v>402965048</v>
      </c>
      <c r="F4" s="9">
        <f t="shared" ref="F4:G4" si="6">SUM(F5:F8)</f>
        <v>180439555</v>
      </c>
      <c r="G4" s="9">
        <f t="shared" si="6"/>
        <v>286654145.19999999</v>
      </c>
      <c r="H4" s="9" t="e">
        <f t="shared" si="0"/>
        <v>#REF!</v>
      </c>
      <c r="I4" s="9">
        <f t="shared" si="1"/>
        <v>116310902.80000001</v>
      </c>
      <c r="J4" s="9">
        <f t="shared" si="2"/>
        <v>-106214590.19999999</v>
      </c>
      <c r="K4" s="9" t="e">
        <f t="shared" si="3"/>
        <v>#REF!</v>
      </c>
      <c r="L4" s="16">
        <f t="shared" si="4"/>
        <v>71.136230455401673</v>
      </c>
      <c r="M4" s="16">
        <f t="shared" si="5"/>
        <v>158.8643605333653</v>
      </c>
    </row>
    <row r="5" spans="1:13" ht="63" x14ac:dyDescent="0.25">
      <c r="A5" s="22"/>
      <c r="B5" s="21" t="s">
        <v>38</v>
      </c>
      <c r="C5" s="12" t="s">
        <v>10</v>
      </c>
      <c r="D5" s="11"/>
      <c r="E5" s="11">
        <v>4570000</v>
      </c>
      <c r="F5" s="11">
        <v>0</v>
      </c>
      <c r="G5" s="11">
        <v>2056500</v>
      </c>
      <c r="H5" s="11"/>
      <c r="I5" s="11"/>
      <c r="J5" s="11"/>
      <c r="K5" s="11"/>
      <c r="L5" s="17">
        <f t="shared" ref="L5:L8" si="7">G5/E5*100</f>
        <v>45</v>
      </c>
      <c r="M5" s="17"/>
    </row>
    <row r="6" spans="1:13" x14ac:dyDescent="0.25">
      <c r="A6" s="22" t="s">
        <v>24</v>
      </c>
      <c r="B6" s="21" t="s">
        <v>15</v>
      </c>
      <c r="C6" s="12" t="s">
        <v>10</v>
      </c>
      <c r="D6" s="11"/>
      <c r="E6" s="11">
        <v>395460261</v>
      </c>
      <c r="F6" s="11">
        <v>179141366</v>
      </c>
      <c r="G6" s="11">
        <v>282992947.83999997</v>
      </c>
      <c r="H6" s="11"/>
      <c r="I6" s="11"/>
      <c r="J6" s="11"/>
      <c r="K6" s="11"/>
      <c r="L6" s="17">
        <f t="shared" si="7"/>
        <v>71.560400816101208</v>
      </c>
      <c r="M6" s="17">
        <f t="shared" ref="M6:M8" si="8">G6/F6*100</f>
        <v>157.97185996672593</v>
      </c>
    </row>
    <row r="7" spans="1:13" ht="31.5" x14ac:dyDescent="0.25">
      <c r="A7" s="22" t="s">
        <v>25</v>
      </c>
      <c r="B7" s="21" t="s">
        <v>16</v>
      </c>
      <c r="C7" s="12" t="s">
        <v>10</v>
      </c>
      <c r="D7" s="11"/>
      <c r="E7" s="11">
        <v>2081687</v>
      </c>
      <c r="F7" s="11">
        <v>1148189</v>
      </c>
      <c r="G7" s="11">
        <v>1141701.29</v>
      </c>
      <c r="H7" s="11"/>
      <c r="I7" s="11"/>
      <c r="J7" s="11"/>
      <c r="K7" s="11"/>
      <c r="L7" s="17">
        <f t="shared" si="7"/>
        <v>54.845002634882192</v>
      </c>
      <c r="M7" s="17">
        <f t="shared" si="8"/>
        <v>99.434961491531453</v>
      </c>
    </row>
    <row r="8" spans="1:13" ht="31.5" x14ac:dyDescent="0.25">
      <c r="A8" s="22" t="s">
        <v>26</v>
      </c>
      <c r="B8" s="21" t="s">
        <v>17</v>
      </c>
      <c r="C8" s="12" t="s">
        <v>9</v>
      </c>
      <c r="D8" s="11"/>
      <c r="E8" s="11">
        <v>853100</v>
      </c>
      <c r="F8" s="11">
        <v>150000</v>
      </c>
      <c r="G8" s="11">
        <v>462996.07</v>
      </c>
      <c r="H8" s="11"/>
      <c r="I8" s="11"/>
      <c r="J8" s="11"/>
      <c r="K8" s="11"/>
      <c r="L8" s="17">
        <f t="shared" si="7"/>
        <v>54.272192005626543</v>
      </c>
      <c r="M8" s="17">
        <f t="shared" si="8"/>
        <v>308.66404666666665</v>
      </c>
    </row>
    <row r="9" spans="1:13" s="10" customFormat="1" ht="31.5" x14ac:dyDescent="0.25">
      <c r="A9" s="8" t="s">
        <v>13</v>
      </c>
      <c r="B9" s="18" t="s">
        <v>1</v>
      </c>
      <c r="C9" s="14"/>
      <c r="D9" s="9" t="e">
        <f>#REF!</f>
        <v>#REF!</v>
      </c>
      <c r="E9" s="9">
        <f>SUM(E10:E12)</f>
        <v>75485218</v>
      </c>
      <c r="F9" s="9">
        <f t="shared" ref="F9:G9" si="9">SUM(F10:F12)</f>
        <v>38694740</v>
      </c>
      <c r="G9" s="9">
        <f t="shared" si="9"/>
        <v>45173812.57</v>
      </c>
      <c r="H9" s="9" t="e">
        <f t="shared" si="0"/>
        <v>#REF!</v>
      </c>
      <c r="I9" s="9">
        <f t="shared" si="1"/>
        <v>30311405.43</v>
      </c>
      <c r="J9" s="9">
        <f t="shared" si="2"/>
        <v>-6479072.5700000003</v>
      </c>
      <c r="K9" s="9" t="e">
        <f t="shared" si="3"/>
        <v>#REF!</v>
      </c>
      <c r="L9" s="16">
        <f t="shared" si="4"/>
        <v>59.844581186743085</v>
      </c>
      <c r="M9" s="16">
        <f t="shared" si="5"/>
        <v>116.74406539493482</v>
      </c>
    </row>
    <row r="10" spans="1:13" ht="47.25" x14ac:dyDescent="0.25">
      <c r="A10" s="22" t="s">
        <v>27</v>
      </c>
      <c r="B10" s="21" t="s">
        <v>18</v>
      </c>
      <c r="C10" s="12" t="s">
        <v>10</v>
      </c>
      <c r="D10" s="11"/>
      <c r="E10" s="11">
        <v>43656718</v>
      </c>
      <c r="F10" s="11">
        <v>19182740</v>
      </c>
      <c r="G10" s="11">
        <v>29608627.530000001</v>
      </c>
      <c r="H10" s="11"/>
      <c r="I10" s="11"/>
      <c r="J10" s="11"/>
      <c r="K10" s="11"/>
      <c r="L10" s="17">
        <f t="shared" ref="L10:L12" si="10">G10/E10*100</f>
        <v>67.821469149375829</v>
      </c>
      <c r="M10" s="17">
        <f t="shared" ref="M10:M15" si="11">G10/F10*100</f>
        <v>154.35035625776089</v>
      </c>
    </row>
    <row r="11" spans="1:13" ht="47.25" x14ac:dyDescent="0.25">
      <c r="A11" s="22" t="s">
        <v>28</v>
      </c>
      <c r="B11" s="21" t="s">
        <v>19</v>
      </c>
      <c r="C11" s="12" t="s">
        <v>10</v>
      </c>
      <c r="D11" s="11"/>
      <c r="E11" s="11">
        <v>23400</v>
      </c>
      <c r="F11" s="11">
        <v>0</v>
      </c>
      <c r="G11" s="11">
        <v>0</v>
      </c>
      <c r="H11" s="11"/>
      <c r="I11" s="11"/>
      <c r="J11" s="11"/>
      <c r="K11" s="11"/>
      <c r="L11" s="17">
        <f t="shared" si="10"/>
        <v>0</v>
      </c>
      <c r="M11" s="17"/>
    </row>
    <row r="12" spans="1:13" ht="31.5" x14ac:dyDescent="0.25">
      <c r="A12" s="22" t="s">
        <v>29</v>
      </c>
      <c r="B12" s="21" t="s">
        <v>20</v>
      </c>
      <c r="C12" s="12" t="s">
        <v>10</v>
      </c>
      <c r="D12" s="11"/>
      <c r="E12" s="11">
        <v>31805100</v>
      </c>
      <c r="F12" s="11">
        <v>19512000</v>
      </c>
      <c r="G12" s="11">
        <v>15565185.039999999</v>
      </c>
      <c r="H12" s="11"/>
      <c r="I12" s="11"/>
      <c r="J12" s="11"/>
      <c r="K12" s="11"/>
      <c r="L12" s="17">
        <f t="shared" si="10"/>
        <v>48.939274015802489</v>
      </c>
      <c r="M12" s="17">
        <f t="shared" si="11"/>
        <v>79.772371053710529</v>
      </c>
    </row>
    <row r="13" spans="1:13" s="10" customFormat="1" x14ac:dyDescent="0.25">
      <c r="A13" s="8" t="s">
        <v>14</v>
      </c>
      <c r="B13" s="18" t="s">
        <v>2</v>
      </c>
      <c r="C13" s="14"/>
      <c r="D13" s="9" t="e">
        <f>#REF!</f>
        <v>#REF!</v>
      </c>
      <c r="E13" s="9">
        <f>SUM(E14:E16)</f>
        <v>8922214</v>
      </c>
      <c r="F13" s="9">
        <f t="shared" ref="F13:G13" si="12">SUM(F14:F16)</f>
        <v>6507500</v>
      </c>
      <c r="G13" s="9">
        <f t="shared" si="12"/>
        <v>6922212.1699999999</v>
      </c>
      <c r="H13" s="9" t="e">
        <f t="shared" si="0"/>
        <v>#REF!</v>
      </c>
      <c r="I13" s="9">
        <f t="shared" si="1"/>
        <v>2000001.83</v>
      </c>
      <c r="J13" s="9">
        <f t="shared" si="2"/>
        <v>-414712.16999999993</v>
      </c>
      <c r="K13" s="9" t="e">
        <f t="shared" si="3"/>
        <v>#REF!</v>
      </c>
      <c r="L13" s="16">
        <f t="shared" si="4"/>
        <v>77.584018607937438</v>
      </c>
      <c r="M13" s="16">
        <f t="shared" si="11"/>
        <v>106.37283396081445</v>
      </c>
    </row>
    <row r="14" spans="1:13" ht="31.5" x14ac:dyDescent="0.25">
      <c r="A14" s="22" t="s">
        <v>30</v>
      </c>
      <c r="B14" s="21" t="s">
        <v>21</v>
      </c>
      <c r="C14" s="12" t="s">
        <v>10</v>
      </c>
      <c r="D14" s="11"/>
      <c r="E14" s="11">
        <v>7981234</v>
      </c>
      <c r="F14" s="11">
        <v>5981300</v>
      </c>
      <c r="G14" s="11">
        <v>5981233.3300000001</v>
      </c>
      <c r="H14" s="11"/>
      <c r="I14" s="11"/>
      <c r="J14" s="11"/>
      <c r="K14" s="11"/>
      <c r="L14" s="17">
        <f t="shared" si="4"/>
        <v>74.94120996828309</v>
      </c>
      <c r="M14" s="17">
        <f t="shared" si="11"/>
        <v>99.998885359370036</v>
      </c>
    </row>
    <row r="15" spans="1:13" ht="31.5" x14ac:dyDescent="0.25">
      <c r="A15" s="22" t="s">
        <v>31</v>
      </c>
      <c r="B15" s="21" t="s">
        <v>22</v>
      </c>
      <c r="C15" s="12" t="s">
        <v>10</v>
      </c>
      <c r="D15" s="11"/>
      <c r="E15" s="11">
        <v>526112</v>
      </c>
      <c r="F15" s="11">
        <v>526200</v>
      </c>
      <c r="G15" s="11">
        <v>526111.11</v>
      </c>
      <c r="H15" s="11"/>
      <c r="I15" s="11"/>
      <c r="J15" s="11"/>
      <c r="K15" s="11"/>
      <c r="L15" s="17">
        <f t="shared" si="4"/>
        <v>99.999830834499122</v>
      </c>
      <c r="M15" s="17">
        <f t="shared" si="11"/>
        <v>99.983107183580387</v>
      </c>
    </row>
    <row r="16" spans="1:13" ht="31.5" x14ac:dyDescent="0.25">
      <c r="A16" s="22" t="s">
        <v>32</v>
      </c>
      <c r="B16" s="21" t="s">
        <v>23</v>
      </c>
      <c r="C16" s="12" t="s">
        <v>10</v>
      </c>
      <c r="D16" s="11"/>
      <c r="E16" s="11">
        <v>414868</v>
      </c>
      <c r="F16" s="11">
        <v>0</v>
      </c>
      <c r="G16" s="11">
        <v>414867.73</v>
      </c>
      <c r="H16" s="11"/>
      <c r="I16" s="11"/>
      <c r="J16" s="11"/>
      <c r="K16" s="11"/>
      <c r="L16" s="17">
        <f t="shared" si="4"/>
        <v>99.999934919058589</v>
      </c>
      <c r="M16" s="17"/>
    </row>
  </sheetData>
  <autoFilter ref="A2:P2"/>
  <pageMargins left="0.70866141732283472" right="0.70866141732283472" top="0.35433070866141736" bottom="0.35433070866141736" header="0.31496062992125984" footer="0.31496062992125984"/>
  <pageSetup paperSize="9" scale="58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2023-08-03T11:26:08Z</cp:lastPrinted>
  <dcterms:created xsi:type="dcterms:W3CDTF">2018-04-12T12:44:43Z</dcterms:created>
  <dcterms:modified xsi:type="dcterms:W3CDTF">2023-11-08T11:22:54Z</dcterms:modified>
</cp:coreProperties>
</file>