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3 квартал 2023 г\На сайт проект постановления за 9 месяцев 2023 года\"/>
    </mc:Choice>
  </mc:AlternateContent>
  <bookViews>
    <workbookView xWindow="0" yWindow="0" windowWidth="23040" windowHeight="8796"/>
  </bookViews>
  <sheets>
    <sheet name="2023" sheetId="5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'2023'!$A$4:$II$4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'2023'!$4:$4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I5" i="5" l="1"/>
  <c r="L10" i="5" l="1"/>
  <c r="J49" i="5" l="1"/>
  <c r="L49" i="5"/>
  <c r="K49" i="5"/>
  <c r="I49" i="5"/>
  <c r="H49" i="5"/>
  <c r="G47" i="5"/>
  <c r="G48" i="5"/>
  <c r="G49" i="5"/>
  <c r="G50" i="5"/>
  <c r="G52" i="5"/>
  <c r="G53" i="5"/>
  <c r="J47" i="5"/>
  <c r="J48" i="5"/>
  <c r="G43" i="5"/>
  <c r="G44" i="5"/>
  <c r="G45" i="5"/>
  <c r="L30" i="5"/>
  <c r="I30" i="5"/>
  <c r="I10" i="5"/>
  <c r="L41" i="5"/>
  <c r="I41" i="5"/>
  <c r="G38" i="5"/>
  <c r="G39" i="5"/>
  <c r="G32" i="5"/>
  <c r="G33" i="5"/>
  <c r="G34" i="5"/>
  <c r="G35" i="5"/>
  <c r="G36" i="5"/>
  <c r="G30" i="5"/>
  <c r="G25" i="5"/>
  <c r="G26" i="5"/>
  <c r="G27" i="5"/>
  <c r="G28" i="5"/>
  <c r="G19" i="5"/>
  <c r="G20" i="5"/>
  <c r="G21" i="5"/>
  <c r="G22" i="5"/>
  <c r="G23" i="5"/>
  <c r="G15" i="5"/>
  <c r="G16" i="5"/>
  <c r="G17" i="5"/>
  <c r="G13" i="5"/>
  <c r="G7" i="5"/>
  <c r="G8" i="5"/>
  <c r="G9" i="5"/>
  <c r="G10" i="5"/>
  <c r="G11" i="5"/>
  <c r="G12" i="5"/>
  <c r="F6" i="5"/>
  <c r="G6" i="5" s="1"/>
  <c r="D46" i="5"/>
  <c r="D42" i="5"/>
  <c r="D40" i="5"/>
  <c r="D37" i="5"/>
  <c r="D29" i="5"/>
  <c r="D51" i="5"/>
  <c r="D31" i="5"/>
  <c r="D24" i="5"/>
  <c r="D18" i="5"/>
  <c r="D14" i="5"/>
  <c r="H7" i="5"/>
  <c r="H8" i="5"/>
  <c r="L53" i="5" l="1"/>
  <c r="K53" i="5"/>
  <c r="J53" i="5"/>
  <c r="I53" i="5"/>
  <c r="H53" i="5"/>
  <c r="L52" i="5"/>
  <c r="K52" i="5"/>
  <c r="J52" i="5"/>
  <c r="I52" i="5"/>
  <c r="H52" i="5"/>
  <c r="F51" i="5"/>
  <c r="E51" i="5"/>
  <c r="C51" i="5"/>
  <c r="L50" i="5"/>
  <c r="K50" i="5"/>
  <c r="J50" i="5"/>
  <c r="I50" i="5"/>
  <c r="H50" i="5"/>
  <c r="L48" i="5"/>
  <c r="K48" i="5"/>
  <c r="I48" i="5"/>
  <c r="H48" i="5"/>
  <c r="L47" i="5"/>
  <c r="K47" i="5"/>
  <c r="I47" i="5"/>
  <c r="H47" i="5"/>
  <c r="F46" i="5"/>
  <c r="J46" i="5" s="1"/>
  <c r="E46" i="5"/>
  <c r="C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F42" i="5"/>
  <c r="E42" i="5"/>
  <c r="C42" i="5"/>
  <c r="K41" i="5"/>
  <c r="J41" i="5"/>
  <c r="H41" i="5"/>
  <c r="G41" i="5"/>
  <c r="F40" i="5"/>
  <c r="E40" i="5"/>
  <c r="C40" i="5"/>
  <c r="L39" i="5"/>
  <c r="K39" i="5"/>
  <c r="J39" i="5"/>
  <c r="I39" i="5"/>
  <c r="H39" i="5"/>
  <c r="L38" i="5"/>
  <c r="K38" i="5"/>
  <c r="J38" i="5"/>
  <c r="I38" i="5"/>
  <c r="H38" i="5"/>
  <c r="F37" i="5"/>
  <c r="E37" i="5"/>
  <c r="C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F31" i="5"/>
  <c r="E31" i="5"/>
  <c r="C31" i="5"/>
  <c r="K30" i="5"/>
  <c r="J30" i="5"/>
  <c r="H30" i="5"/>
  <c r="F29" i="5"/>
  <c r="E29" i="5"/>
  <c r="C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F24" i="5"/>
  <c r="E24" i="5"/>
  <c r="C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F18" i="5"/>
  <c r="G18" i="5" s="1"/>
  <c r="E18" i="5"/>
  <c r="C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F14" i="5"/>
  <c r="E14" i="5"/>
  <c r="C14" i="5"/>
  <c r="L13" i="5"/>
  <c r="K13" i="5"/>
  <c r="J13" i="5"/>
  <c r="I13" i="5"/>
  <c r="H13" i="5"/>
  <c r="K12" i="5"/>
  <c r="J12" i="5"/>
  <c r="I12" i="5"/>
  <c r="H12" i="5"/>
  <c r="L11" i="5"/>
  <c r="K11" i="5"/>
  <c r="J11" i="5"/>
  <c r="I11" i="5"/>
  <c r="H11" i="5"/>
  <c r="K10" i="5"/>
  <c r="J10" i="5"/>
  <c r="H10" i="5"/>
  <c r="L9" i="5"/>
  <c r="K9" i="5"/>
  <c r="J9" i="5"/>
  <c r="I9" i="5"/>
  <c r="H9" i="5"/>
  <c r="L8" i="5"/>
  <c r="K8" i="5"/>
  <c r="J8" i="5"/>
  <c r="I8" i="5"/>
  <c r="L7" i="5"/>
  <c r="K7" i="5"/>
  <c r="J7" i="5"/>
  <c r="I7" i="5"/>
  <c r="E6" i="5"/>
  <c r="D6" i="5"/>
  <c r="D5" i="5" s="1"/>
  <c r="C6" i="5"/>
  <c r="L40" i="5" l="1"/>
  <c r="I40" i="5"/>
  <c r="L29" i="5"/>
  <c r="I29" i="5"/>
  <c r="C5" i="5"/>
  <c r="F5" i="5"/>
  <c r="G5" i="5" s="1"/>
  <c r="L31" i="5"/>
  <c r="E5" i="5"/>
  <c r="G29" i="5"/>
  <c r="G31" i="5"/>
  <c r="H37" i="5"/>
  <c r="H42" i="5"/>
  <c r="H24" i="5"/>
  <c r="H29" i="5"/>
  <c r="H31" i="5"/>
  <c r="I24" i="5"/>
  <c r="I31" i="5"/>
  <c r="L46" i="5"/>
  <c r="H51" i="5"/>
  <c r="I6" i="5"/>
  <c r="I51" i="5"/>
  <c r="G46" i="5"/>
  <c r="H46" i="5"/>
  <c r="I46" i="5"/>
  <c r="I42" i="5"/>
  <c r="G42" i="5"/>
  <c r="G40" i="5"/>
  <c r="H40" i="5"/>
  <c r="I37" i="5"/>
  <c r="K18" i="5"/>
  <c r="K14" i="5"/>
  <c r="K51" i="5"/>
  <c r="G51" i="5"/>
  <c r="L51" i="5"/>
  <c r="K46" i="5"/>
  <c r="J42" i="5"/>
  <c r="K40" i="5"/>
  <c r="K37" i="5"/>
  <c r="G37" i="5"/>
  <c r="L37" i="5"/>
  <c r="K31" i="5"/>
  <c r="K29" i="5"/>
  <c r="J29" i="5"/>
  <c r="L24" i="5"/>
  <c r="G24" i="5"/>
  <c r="H18" i="5"/>
  <c r="I18" i="5"/>
  <c r="G14" i="5"/>
  <c r="H14" i="5"/>
  <c r="I14" i="5"/>
  <c r="J6" i="5"/>
  <c r="K6" i="5"/>
  <c r="L6" i="5"/>
  <c r="J14" i="5"/>
  <c r="J18" i="5"/>
  <c r="J24" i="5"/>
  <c r="H6" i="5"/>
  <c r="K24" i="5"/>
  <c r="K42" i="5"/>
  <c r="L14" i="5"/>
  <c r="L18" i="5"/>
  <c r="J31" i="5"/>
  <c r="J37" i="5"/>
  <c r="L42" i="5"/>
  <c r="J51" i="5"/>
  <c r="J40" i="5"/>
  <c r="L5" i="5" l="1"/>
  <c r="J5" i="5"/>
  <c r="K5" i="5"/>
  <c r="H5" i="5"/>
</calcChain>
</file>

<file path=xl/sharedStrings.xml><?xml version="1.0" encoding="utf-8"?>
<sst xmlns="http://schemas.openxmlformats.org/spreadsheetml/2006/main" count="112" uniqueCount="112">
  <si>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</si>
  <si>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</si>
  <si>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</si>
  <si>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</si>
  <si>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</si>
  <si>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</si>
  <si>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</si>
  <si>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</si>
  <si>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</si>
  <si>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</si>
  <si>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</si>
  <si>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</si>
  <si>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</si>
  <si>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</si>
  <si>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</si>
  <si>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</si>
  <si>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</si>
  <si>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</si>
  <si>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</si>
  <si>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</si>
  <si>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</si>
  <si>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</si>
  <si>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</si>
  <si>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</si>
  <si>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</si>
  <si>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</si>
  <si>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</si>
  <si>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</si>
  <si>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</si>
  <si>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</si>
  <si>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</si>
  <si>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</si>
  <si>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</si>
  <si>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</si>
  <si>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</si>
  <si>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</si>
  <si>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</si>
  <si>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</si>
  <si>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</si>
  <si>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</si>
  <si>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</si>
  <si>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</si>
  <si>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</si>
  <si>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</si>
  <si>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</si>
  <si>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</si>
  <si>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</si>
  <si>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</si>
  <si>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</si>
  <si>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</si>
  <si>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</si>
  <si>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</si>
  <si>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</si>
  <si>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</si>
  <si>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</si>
  <si>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</si>
  <si>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</si>
  <si>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</si>
  <si>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</si>
  <si>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</si>
  <si>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</si>
  <si>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</si>
  <si>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</si>
  <si>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</si>
  <si>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</si>
  <si>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</si>
  <si>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</si>
  <si>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</si>
  <si>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</si>
  <si>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</si>
  <si>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</si>
  <si>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</si>
  <si>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</si>
  <si>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</si>
  <si>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</si>
  <si>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</si>
  <si>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</si>
  <si>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</si>
  <si>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</si>
  <si>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</si>
  <si>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</si>
  <si>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</si>
  <si>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</si>
  <si>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</si>
  <si>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</si>
  <si>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</si>
  <si>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</si>
  <si>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</si>
  <si>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</si>
  <si>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</si>
  <si>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</si>
  <si>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</si>
  <si>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</si>
  <si>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</si>
  <si>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</si>
  <si>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</si>
  <si>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</si>
  <si>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</si>
  <si>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</si>
  <si>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</si>
  <si>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</si>
  <si>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</si>
  <si>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</si>
  <si>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в рублях</t>
  </si>
  <si>
    <t>Первоначальный план на 2023 год, руб.</t>
  </si>
  <si>
    <t>Уточненный план на 2023 год, руб.</t>
  </si>
  <si>
    <t>% исполнения к уточненному плану (гр.6/гр.4)*100</t>
  </si>
  <si>
    <t>% исполнения к первоначальному плану (гр.6/гр.3)*100</t>
  </si>
  <si>
    <t>Анализ исполнения расходов бюджета города Нефтеюганска за 9 месяцев 2023 года по разделам, подразделам классификации расходов</t>
  </si>
  <si>
    <t>План 9 месяцев 2023 года, руб.</t>
  </si>
  <si>
    <t xml:space="preserve">Отклонение от плана                              9 месяцев                   (гр.5-гр.6),  руб. </t>
  </si>
  <si>
    <t>% исполнения к плану 9 месяцев (гр.6/гр.5)*100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</si>
</sst>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</cellStyleXfs>
  <cellXfs count="19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4" fontId="3" fillId="0" borderId="3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53"/>
  <sheetViews>
    <sheetView tabSelected="1" zoomScale="75" zoomScaleNormal="75" workbookViewId="0">
      <selection activeCell="H8" sqref="H8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6" customWidth="1"/>
    <col min="5" max="5" width="22.6640625" style="6" customWidth="1"/>
    <col min="6" max="6" width="23.21875" style="6" customWidth="1"/>
    <col min="7" max="7" width="23.44140625" style="1" customWidth="1"/>
    <col min="8" max="8" width="21.88671875" style="1" customWidth="1"/>
    <col min="9" max="9" width="20.21875" style="1" customWidth="1"/>
    <col min="10" max="11" width="17.5546875" style="1" customWidth="1"/>
    <col min="12" max="12" width="16.6640625" style="1" customWidth="1"/>
    <col min="13" max="16384" width="9.109375" style="1"/>
  </cols>
  <sheetData>
    <row r="1" spans="1:243" customFormat="1" ht="36" customHeight="1" x14ac:dyDescent="0.25">
      <c r="A1" s="18" t="s">
        <v>108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43" customFormat="1" x14ac:dyDescent="0.35">
      <c r="A2" s="1"/>
      <c r="B2" s="1"/>
      <c r="C2" s="10"/>
      <c r="D2" s="15"/>
      <c r="E2" s="15"/>
      <c r="F2" s="10"/>
      <c r="G2" s="6"/>
      <c r="K2" s="5"/>
      <c r="L2" s="5" t="s">
        <v>103</v>
      </c>
    </row>
    <row r="3" spans="1:243" customFormat="1" ht="85.5" customHeight="1" x14ac:dyDescent="0.35">
      <c r="A3" s="7" t="s">
        <v>95</v>
      </c>
      <c r="B3" s="7" t="s">
        <v>94</v>
      </c>
      <c r="C3" s="8" t="s">
        <v>104</v>
      </c>
      <c r="D3" s="9" t="s">
        <v>105</v>
      </c>
      <c r="E3" s="9" t="s">
        <v>109</v>
      </c>
      <c r="F3" s="9" t="s">
        <v>96</v>
      </c>
      <c r="G3" s="9" t="s">
        <v>97</v>
      </c>
      <c r="H3" s="9" t="s">
        <v>98</v>
      </c>
      <c r="I3" s="9" t="s">
        <v>110</v>
      </c>
      <c r="J3" s="9" t="s">
        <v>107</v>
      </c>
      <c r="K3" s="9" t="s">
        <v>106</v>
      </c>
      <c r="L3" s="9" t="s">
        <v>111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5">
      <c r="A4" s="4">
        <v>1</v>
      </c>
      <c r="B4" s="4">
        <v>2</v>
      </c>
      <c r="C4" s="11">
        <v>3</v>
      </c>
      <c r="D4" s="11">
        <v>4</v>
      </c>
      <c r="E4" s="11">
        <v>5</v>
      </c>
      <c r="F4" s="11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5">
      <c r="A5" s="3" t="s">
        <v>93</v>
      </c>
      <c r="B5" s="2" t="s">
        <v>92</v>
      </c>
      <c r="C5" s="12">
        <f>C6+C14+C18+C24+C29+C31+C37+C40+C42+C46+C51</f>
        <v>14887731806</v>
      </c>
      <c r="D5" s="12">
        <f t="shared" ref="D5:F5" si="0">D6+D14+D18+D24+D29+D31+D37+D40+D42+D46+D51</f>
        <v>17364153896.660004</v>
      </c>
      <c r="E5" s="12">
        <f t="shared" si="0"/>
        <v>13629257454.720001</v>
      </c>
      <c r="F5" s="12">
        <f t="shared" si="0"/>
        <v>11206898221.260002</v>
      </c>
      <c r="G5" s="13">
        <f>C5-F5</f>
        <v>3680833584.7399979</v>
      </c>
      <c r="H5" s="13">
        <f>D5-F5</f>
        <v>6157255675.4000015</v>
      </c>
      <c r="I5" s="13">
        <f>E5-F5</f>
        <v>2422359233.4599991</v>
      </c>
      <c r="J5" s="13">
        <f>F5/C5*100</f>
        <v>75.276061977039632</v>
      </c>
      <c r="K5" s="14">
        <f>F5/D5*100</f>
        <v>64.540422113027049</v>
      </c>
      <c r="L5" s="14">
        <f>F5/E5*100</f>
        <v>82.226770302727658</v>
      </c>
    </row>
    <row r="6" spans="1:243" x14ac:dyDescent="0.35">
      <c r="A6" s="3" t="s">
        <v>91</v>
      </c>
      <c r="B6" s="2" t="s">
        <v>90</v>
      </c>
      <c r="C6" s="12">
        <f>SUM(C7:C13)</f>
        <v>802977700</v>
      </c>
      <c r="D6" s="12">
        <f>SUM(D7:D13)</f>
        <v>1006764542</v>
      </c>
      <c r="E6" s="12">
        <f>SUM(E7:E13)</f>
        <v>667794403.43000007</v>
      </c>
      <c r="F6" s="12">
        <f>SUM(F7:F13)</f>
        <v>600938881.99000001</v>
      </c>
      <c r="G6" s="13">
        <f t="shared" ref="G6:G12" si="1">C6-F6</f>
        <v>202038818.00999999</v>
      </c>
      <c r="H6" s="13">
        <f t="shared" ref="H6:H53" si="2">D6-F6</f>
        <v>405825660.00999999</v>
      </c>
      <c r="I6" s="13">
        <f t="shared" ref="I6:I53" si="3">E6-F6</f>
        <v>66855521.440000057</v>
      </c>
      <c r="J6" s="13">
        <f t="shared" ref="J6:J53" si="4">F6/C6*100</f>
        <v>74.838800877035567</v>
      </c>
      <c r="K6" s="14">
        <f t="shared" ref="K6:K53" si="5">F6/D6*100</f>
        <v>59.690111929865722</v>
      </c>
      <c r="L6" s="14">
        <f t="shared" ref="L6:L53" si="6">F6/E6*100</f>
        <v>89.988607107725187</v>
      </c>
    </row>
    <row r="7" spans="1:243" ht="54" x14ac:dyDescent="0.35">
      <c r="A7" s="3" t="s">
        <v>89</v>
      </c>
      <c r="B7" s="2" t="s">
        <v>88</v>
      </c>
      <c r="C7" s="12">
        <v>6259800</v>
      </c>
      <c r="D7" s="16">
        <v>8065581</v>
      </c>
      <c r="E7" s="12">
        <v>6166617</v>
      </c>
      <c r="F7" s="12">
        <v>5677478.8799999999</v>
      </c>
      <c r="G7" s="13">
        <f t="shared" si="1"/>
        <v>582321.12000000011</v>
      </c>
      <c r="H7" s="13">
        <f t="shared" si="2"/>
        <v>2388102.12</v>
      </c>
      <c r="I7" s="13">
        <f t="shared" si="3"/>
        <v>489138.12000000011</v>
      </c>
      <c r="J7" s="13">
        <f t="shared" si="4"/>
        <v>90.697448480782128</v>
      </c>
      <c r="K7" s="14">
        <f t="shared" si="5"/>
        <v>70.391443344255038</v>
      </c>
      <c r="L7" s="14">
        <f t="shared" si="6"/>
        <v>92.067966601460739</v>
      </c>
    </row>
    <row r="8" spans="1:243" ht="72" x14ac:dyDescent="0.35">
      <c r="A8" s="3" t="s">
        <v>87</v>
      </c>
      <c r="B8" s="2" t="s">
        <v>86</v>
      </c>
      <c r="C8" s="12">
        <v>29972700</v>
      </c>
      <c r="D8" s="16">
        <v>34380733</v>
      </c>
      <c r="E8" s="12">
        <v>25029226</v>
      </c>
      <c r="F8" s="12">
        <v>20866176.07</v>
      </c>
      <c r="G8" s="13">
        <f t="shared" si="1"/>
        <v>9106523.9299999997</v>
      </c>
      <c r="H8" s="13">
        <f t="shared" si="2"/>
        <v>13514556.93</v>
      </c>
      <c r="I8" s="13">
        <f t="shared" si="3"/>
        <v>4163049.9299999997</v>
      </c>
      <c r="J8" s="13">
        <f t="shared" si="4"/>
        <v>69.617271950808572</v>
      </c>
      <c r="K8" s="14">
        <f t="shared" si="5"/>
        <v>60.691481097857924</v>
      </c>
      <c r="L8" s="14">
        <f t="shared" si="6"/>
        <v>83.367244636330355</v>
      </c>
    </row>
    <row r="9" spans="1:243" ht="72" x14ac:dyDescent="0.35">
      <c r="A9" s="3" t="s">
        <v>85</v>
      </c>
      <c r="B9" s="2" t="s">
        <v>84</v>
      </c>
      <c r="C9" s="12">
        <v>227980100</v>
      </c>
      <c r="D9" s="16">
        <v>286548295</v>
      </c>
      <c r="E9" s="12">
        <v>196643346</v>
      </c>
      <c r="F9" s="12">
        <v>194613238.27000001</v>
      </c>
      <c r="G9" s="13">
        <f t="shared" si="1"/>
        <v>33366861.729999989</v>
      </c>
      <c r="H9" s="13">
        <f t="shared" si="2"/>
        <v>91935056.729999989</v>
      </c>
      <c r="I9" s="13">
        <f t="shared" si="3"/>
        <v>2030107.7299999893</v>
      </c>
      <c r="J9" s="13">
        <f t="shared" si="4"/>
        <v>85.364134093282701</v>
      </c>
      <c r="K9" s="14">
        <f t="shared" si="5"/>
        <v>67.916383264468564</v>
      </c>
      <c r="L9" s="14">
        <f t="shared" si="6"/>
        <v>98.967619412863328</v>
      </c>
    </row>
    <row r="10" spans="1:243" x14ac:dyDescent="0.35">
      <c r="A10" s="3" t="s">
        <v>83</v>
      </c>
      <c r="B10" s="2" t="s">
        <v>82</v>
      </c>
      <c r="C10" s="12">
        <v>3300</v>
      </c>
      <c r="D10" s="16">
        <v>23400</v>
      </c>
      <c r="E10" s="12">
        <v>4212</v>
      </c>
      <c r="F10" s="12">
        <v>0</v>
      </c>
      <c r="G10" s="13">
        <f t="shared" si="1"/>
        <v>3300</v>
      </c>
      <c r="H10" s="13">
        <f t="shared" si="2"/>
        <v>23400</v>
      </c>
      <c r="I10" s="13">
        <f t="shared" si="3"/>
        <v>4212</v>
      </c>
      <c r="J10" s="13">
        <f t="shared" si="4"/>
        <v>0</v>
      </c>
      <c r="K10" s="14">
        <f t="shared" si="5"/>
        <v>0</v>
      </c>
      <c r="L10" s="14">
        <f t="shared" si="6"/>
        <v>0</v>
      </c>
    </row>
    <row r="11" spans="1:243" ht="54" x14ac:dyDescent="0.35">
      <c r="A11" s="3" t="s">
        <v>81</v>
      </c>
      <c r="B11" s="2" t="s">
        <v>80</v>
      </c>
      <c r="C11" s="12">
        <v>104432500</v>
      </c>
      <c r="D11" s="16">
        <v>121446248</v>
      </c>
      <c r="E11" s="12">
        <v>82304820</v>
      </c>
      <c r="F11" s="12">
        <v>78899816.040000007</v>
      </c>
      <c r="G11" s="13">
        <f t="shared" si="1"/>
        <v>25532683.959999993</v>
      </c>
      <c r="H11" s="13">
        <f t="shared" si="2"/>
        <v>42546431.959999993</v>
      </c>
      <c r="I11" s="13">
        <f t="shared" si="3"/>
        <v>3405003.9599999934</v>
      </c>
      <c r="J11" s="13">
        <f t="shared" si="4"/>
        <v>75.551017202499224</v>
      </c>
      <c r="K11" s="14">
        <f t="shared" si="5"/>
        <v>64.966861751052207</v>
      </c>
      <c r="L11" s="14">
        <f t="shared" si="6"/>
        <v>95.862934928962858</v>
      </c>
    </row>
    <row r="12" spans="1:243" x14ac:dyDescent="0.35">
      <c r="A12" s="3" t="s">
        <v>79</v>
      </c>
      <c r="B12" s="2" t="s">
        <v>78</v>
      </c>
      <c r="C12" s="12">
        <v>5000000</v>
      </c>
      <c r="D12" s="16">
        <v>44072206</v>
      </c>
      <c r="E12" s="12">
        <v>0</v>
      </c>
      <c r="F12" s="12">
        <v>0</v>
      </c>
      <c r="G12" s="13">
        <f t="shared" si="1"/>
        <v>5000000</v>
      </c>
      <c r="H12" s="13">
        <f t="shared" si="2"/>
        <v>44072206</v>
      </c>
      <c r="I12" s="13">
        <f t="shared" si="3"/>
        <v>0</v>
      </c>
      <c r="J12" s="13">
        <f t="shared" si="4"/>
        <v>0</v>
      </c>
      <c r="K12" s="14">
        <f t="shared" si="5"/>
        <v>0</v>
      </c>
      <c r="L12" s="14"/>
    </row>
    <row r="13" spans="1:243" x14ac:dyDescent="0.35">
      <c r="A13" s="3" t="s">
        <v>77</v>
      </c>
      <c r="B13" s="2" t="s">
        <v>76</v>
      </c>
      <c r="C13" s="12">
        <v>429329300</v>
      </c>
      <c r="D13" s="16">
        <v>512228079</v>
      </c>
      <c r="E13" s="12">
        <v>357646182.43000001</v>
      </c>
      <c r="F13" s="12">
        <v>300882172.73000002</v>
      </c>
      <c r="G13" s="13">
        <f>C13-F13</f>
        <v>128447127.26999998</v>
      </c>
      <c r="H13" s="13">
        <f t="shared" si="2"/>
        <v>211345906.26999998</v>
      </c>
      <c r="I13" s="13">
        <f t="shared" si="3"/>
        <v>56764009.699999988</v>
      </c>
      <c r="J13" s="13">
        <f t="shared" si="4"/>
        <v>70.081909790456891</v>
      </c>
      <c r="K13" s="14">
        <f t="shared" si="5"/>
        <v>58.739882693935655</v>
      </c>
      <c r="L13" s="14">
        <f t="shared" si="6"/>
        <v>84.128445237602918</v>
      </c>
    </row>
    <row r="14" spans="1:243" ht="36" x14ac:dyDescent="0.35">
      <c r="A14" s="3" t="s">
        <v>75</v>
      </c>
      <c r="B14" s="2" t="s">
        <v>74</v>
      </c>
      <c r="C14" s="12">
        <f>SUM(C15:C17)</f>
        <v>44541600</v>
      </c>
      <c r="D14" s="12">
        <f>SUM(D15:D17)</f>
        <v>84427672</v>
      </c>
      <c r="E14" s="12">
        <f t="shared" ref="E14:F14" si="7">SUM(E15:E17)</f>
        <v>48097705</v>
      </c>
      <c r="F14" s="12">
        <f t="shared" si="7"/>
        <v>44369415.520000003</v>
      </c>
      <c r="G14" s="13">
        <f t="shared" ref="G14:G53" si="8">C14-F14</f>
        <v>172184.47999999672</v>
      </c>
      <c r="H14" s="13">
        <f t="shared" si="2"/>
        <v>40058256.479999997</v>
      </c>
      <c r="I14" s="13">
        <f t="shared" si="3"/>
        <v>3728289.4799999967</v>
      </c>
      <c r="J14" s="13">
        <f t="shared" si="4"/>
        <v>99.613429962102856</v>
      </c>
      <c r="K14" s="14">
        <f t="shared" si="5"/>
        <v>52.553167070625847</v>
      </c>
      <c r="L14" s="14">
        <f t="shared" si="6"/>
        <v>92.248508572290504</v>
      </c>
    </row>
    <row r="15" spans="1:243" x14ac:dyDescent="0.35">
      <c r="A15" s="3" t="s">
        <v>73</v>
      </c>
      <c r="B15" s="2" t="s">
        <v>72</v>
      </c>
      <c r="C15" s="12">
        <v>11192600</v>
      </c>
      <c r="D15" s="12">
        <v>13258617</v>
      </c>
      <c r="E15" s="12">
        <v>9805982</v>
      </c>
      <c r="F15" s="12">
        <v>9342174.3800000008</v>
      </c>
      <c r="G15" s="13">
        <f t="shared" si="8"/>
        <v>1850425.6199999992</v>
      </c>
      <c r="H15" s="13">
        <f t="shared" si="2"/>
        <v>3916442.6199999992</v>
      </c>
      <c r="I15" s="13">
        <f t="shared" si="3"/>
        <v>463807.61999999918</v>
      </c>
      <c r="J15" s="13">
        <f t="shared" si="4"/>
        <v>83.467419366367068</v>
      </c>
      <c r="K15" s="14">
        <f t="shared" si="5"/>
        <v>70.461152773324713</v>
      </c>
      <c r="L15" s="14">
        <f t="shared" si="6"/>
        <v>95.270156318867407</v>
      </c>
    </row>
    <row r="16" spans="1:243" ht="54" x14ac:dyDescent="0.35">
      <c r="A16" s="3" t="s">
        <v>99</v>
      </c>
      <c r="B16" s="17" t="s">
        <v>100</v>
      </c>
      <c r="C16" s="12">
        <v>30160400</v>
      </c>
      <c r="D16" s="12">
        <v>39723305</v>
      </c>
      <c r="E16" s="12">
        <v>22997667</v>
      </c>
      <c r="F16" s="12">
        <v>19781076.07</v>
      </c>
      <c r="G16" s="13">
        <f t="shared" si="8"/>
        <v>10379323.93</v>
      </c>
      <c r="H16" s="13">
        <f t="shared" si="2"/>
        <v>19942228.93</v>
      </c>
      <c r="I16" s="13">
        <f t="shared" si="3"/>
        <v>3216590.9299999997</v>
      </c>
      <c r="J16" s="13">
        <f t="shared" si="4"/>
        <v>65.586252403814271</v>
      </c>
      <c r="K16" s="14">
        <f t="shared" si="5"/>
        <v>49.797155775432081</v>
      </c>
      <c r="L16" s="14">
        <f t="shared" si="6"/>
        <v>86.013403316084194</v>
      </c>
    </row>
    <row r="17" spans="1:12" ht="36" x14ac:dyDescent="0.35">
      <c r="A17" s="3" t="s">
        <v>71</v>
      </c>
      <c r="B17" s="2" t="s">
        <v>70</v>
      </c>
      <c r="C17" s="12">
        <v>3188600</v>
      </c>
      <c r="D17" s="12">
        <v>31445750</v>
      </c>
      <c r="E17" s="12">
        <v>15294056</v>
      </c>
      <c r="F17" s="12">
        <v>15246165.07</v>
      </c>
      <c r="G17" s="13">
        <f t="shared" si="8"/>
        <v>-12057565.07</v>
      </c>
      <c r="H17" s="13">
        <f t="shared" si="2"/>
        <v>16199584.93</v>
      </c>
      <c r="I17" s="13">
        <f t="shared" si="3"/>
        <v>47890.929999999702</v>
      </c>
      <c r="J17" s="13">
        <f t="shared" si="4"/>
        <v>478.14605375399861</v>
      </c>
      <c r="K17" s="14">
        <f t="shared" si="5"/>
        <v>48.484024295811039</v>
      </c>
      <c r="L17" s="14">
        <f t="shared" si="6"/>
        <v>99.68686573398189</v>
      </c>
    </row>
    <row r="18" spans="1:12" x14ac:dyDescent="0.35">
      <c r="A18" s="3" t="s">
        <v>69</v>
      </c>
      <c r="B18" s="2" t="s">
        <v>68</v>
      </c>
      <c r="C18" s="12">
        <f>SUM(C19:C23)</f>
        <v>807373400</v>
      </c>
      <c r="D18" s="12">
        <f>SUM(D19:D23)</f>
        <v>1397284945</v>
      </c>
      <c r="E18" s="12">
        <f>SUM(E19:E23)</f>
        <v>778561754</v>
      </c>
      <c r="F18" s="12">
        <f>SUM(F19:F23)</f>
        <v>648369553.13999999</v>
      </c>
      <c r="G18" s="13">
        <f>C18-F18</f>
        <v>159003846.86000001</v>
      </c>
      <c r="H18" s="13">
        <f t="shared" si="2"/>
        <v>748915391.86000001</v>
      </c>
      <c r="I18" s="13">
        <f t="shared" si="3"/>
        <v>130192200.86000001</v>
      </c>
      <c r="J18" s="13">
        <f t="shared" si="4"/>
        <v>80.306033508163637</v>
      </c>
      <c r="K18" s="14">
        <f t="shared" si="5"/>
        <v>46.402099690553811</v>
      </c>
      <c r="L18" s="14">
        <f t="shared" si="6"/>
        <v>83.277858154332094</v>
      </c>
    </row>
    <row r="19" spans="1:12" x14ac:dyDescent="0.35">
      <c r="A19" s="3" t="s">
        <v>67</v>
      </c>
      <c r="B19" s="2" t="s">
        <v>66</v>
      </c>
      <c r="C19" s="12">
        <v>4960300</v>
      </c>
      <c r="D19" s="12">
        <v>4665300</v>
      </c>
      <c r="E19" s="12">
        <v>3993143</v>
      </c>
      <c r="F19" s="12">
        <v>3894062.62</v>
      </c>
      <c r="G19" s="13">
        <f t="shared" ref="G19:G23" si="9">C19-F19</f>
        <v>1066237.3799999999</v>
      </c>
      <c r="H19" s="13">
        <f t="shared" si="2"/>
        <v>771237.37999999989</v>
      </c>
      <c r="I19" s="13">
        <f t="shared" si="3"/>
        <v>99080.379999999888</v>
      </c>
      <c r="J19" s="13">
        <f t="shared" si="4"/>
        <v>78.504578755317226</v>
      </c>
      <c r="K19" s="14">
        <f t="shared" si="5"/>
        <v>83.468643388420887</v>
      </c>
      <c r="L19" s="14">
        <f t="shared" si="6"/>
        <v>97.518736994893501</v>
      </c>
    </row>
    <row r="20" spans="1:12" x14ac:dyDescent="0.35">
      <c r="A20" s="3" t="s">
        <v>65</v>
      </c>
      <c r="B20" s="2" t="s">
        <v>64</v>
      </c>
      <c r="C20" s="12">
        <v>44234500</v>
      </c>
      <c r="D20" s="12">
        <v>61005257</v>
      </c>
      <c r="E20" s="12">
        <v>48944325</v>
      </c>
      <c r="F20" s="12">
        <v>26906848.399999999</v>
      </c>
      <c r="G20" s="13">
        <f t="shared" si="9"/>
        <v>17327651.600000001</v>
      </c>
      <c r="H20" s="13">
        <f t="shared" si="2"/>
        <v>34098408.600000001</v>
      </c>
      <c r="I20" s="13">
        <f t="shared" si="3"/>
        <v>22037476.600000001</v>
      </c>
      <c r="J20" s="13">
        <f t="shared" si="4"/>
        <v>60.827743955509838</v>
      </c>
      <c r="K20" s="14">
        <f t="shared" si="5"/>
        <v>44.105786489842998</v>
      </c>
      <c r="L20" s="14">
        <f t="shared" si="6"/>
        <v>54.97439876839654</v>
      </c>
    </row>
    <row r="21" spans="1:12" x14ac:dyDescent="0.35">
      <c r="A21" s="3" t="s">
        <v>63</v>
      </c>
      <c r="B21" s="2" t="s">
        <v>62</v>
      </c>
      <c r="C21" s="12">
        <v>353049100</v>
      </c>
      <c r="D21" s="12">
        <v>353478124</v>
      </c>
      <c r="E21" s="12">
        <v>234761096</v>
      </c>
      <c r="F21" s="12">
        <v>234659553.69999999</v>
      </c>
      <c r="G21" s="13">
        <f t="shared" si="9"/>
        <v>118389546.30000001</v>
      </c>
      <c r="H21" s="13">
        <f>D21-F21</f>
        <v>118818570.30000001</v>
      </c>
      <c r="I21" s="13">
        <f t="shared" si="3"/>
        <v>101542.30000001192</v>
      </c>
      <c r="J21" s="13">
        <f t="shared" si="4"/>
        <v>66.466549185368265</v>
      </c>
      <c r="K21" s="14">
        <f t="shared" si="5"/>
        <v>66.385877305380291</v>
      </c>
      <c r="L21" s="14">
        <f t="shared" si="6"/>
        <v>99.956746538617281</v>
      </c>
    </row>
    <row r="22" spans="1:12" x14ac:dyDescent="0.35">
      <c r="A22" s="3" t="s">
        <v>61</v>
      </c>
      <c r="B22" s="2" t="s">
        <v>60</v>
      </c>
      <c r="C22" s="12">
        <v>328390100</v>
      </c>
      <c r="D22" s="12">
        <v>909991031</v>
      </c>
      <c r="E22" s="12">
        <v>443197672</v>
      </c>
      <c r="F22" s="12">
        <v>341665048.66000003</v>
      </c>
      <c r="G22" s="13">
        <f t="shared" si="9"/>
        <v>-13274948.660000026</v>
      </c>
      <c r="H22" s="13">
        <f t="shared" si="2"/>
        <v>568325982.33999991</v>
      </c>
      <c r="I22" s="13">
        <f t="shared" si="3"/>
        <v>101532623.33999997</v>
      </c>
      <c r="J22" s="13">
        <f t="shared" si="4"/>
        <v>104.04243266164237</v>
      </c>
      <c r="K22" s="14">
        <f t="shared" si="5"/>
        <v>37.545979797684403</v>
      </c>
      <c r="L22" s="14">
        <f t="shared" si="6"/>
        <v>77.090894254516769</v>
      </c>
    </row>
    <row r="23" spans="1:12" x14ac:dyDescent="0.35">
      <c r="A23" s="3" t="s">
        <v>59</v>
      </c>
      <c r="B23" s="2" t="s">
        <v>58</v>
      </c>
      <c r="C23" s="12">
        <v>76739400</v>
      </c>
      <c r="D23" s="12">
        <v>68145233</v>
      </c>
      <c r="E23" s="12">
        <v>47665518</v>
      </c>
      <c r="F23" s="12">
        <v>41244039.759999998</v>
      </c>
      <c r="G23" s="13">
        <f t="shared" si="9"/>
        <v>35495360.240000002</v>
      </c>
      <c r="H23" s="13">
        <f t="shared" si="2"/>
        <v>26901193.240000002</v>
      </c>
      <c r="I23" s="13">
        <f t="shared" si="3"/>
        <v>6421478.2400000021</v>
      </c>
      <c r="J23" s="13">
        <f t="shared" si="4"/>
        <v>53.745585396810505</v>
      </c>
      <c r="K23" s="14">
        <f t="shared" si="5"/>
        <v>60.523734301414741</v>
      </c>
      <c r="L23" s="14">
        <f t="shared" si="6"/>
        <v>86.52804268276283</v>
      </c>
    </row>
    <row r="24" spans="1:12" x14ac:dyDescent="0.35">
      <c r="A24" s="3" t="s">
        <v>57</v>
      </c>
      <c r="B24" s="2" t="s">
        <v>56</v>
      </c>
      <c r="C24" s="12">
        <f>SUM(C25:C28)</f>
        <v>5637802068</v>
      </c>
      <c r="D24" s="12">
        <f>SUM(D25:D28)</f>
        <v>6733732533.3100004</v>
      </c>
      <c r="E24" s="12">
        <f t="shared" ref="E24:F24" si="10">SUM(E25:E28)</f>
        <v>5896847792.4700003</v>
      </c>
      <c r="F24" s="12">
        <f t="shared" si="10"/>
        <v>4616139955.1400003</v>
      </c>
      <c r="G24" s="13">
        <f t="shared" si="8"/>
        <v>1021662112.8599997</v>
      </c>
      <c r="H24" s="13">
        <f t="shared" si="2"/>
        <v>2117592578.1700001</v>
      </c>
      <c r="I24" s="13">
        <f t="shared" si="3"/>
        <v>1280707837.3299999</v>
      </c>
      <c r="J24" s="13">
        <f t="shared" si="4"/>
        <v>81.878361451195246</v>
      </c>
      <c r="K24" s="14">
        <f t="shared" si="5"/>
        <v>68.552469708370097</v>
      </c>
      <c r="L24" s="14">
        <f t="shared" si="6"/>
        <v>78.281483897796988</v>
      </c>
    </row>
    <row r="25" spans="1:12" x14ac:dyDescent="0.35">
      <c r="A25" s="3" t="s">
        <v>55</v>
      </c>
      <c r="B25" s="2" t="s">
        <v>54</v>
      </c>
      <c r="C25" s="12">
        <v>4405163200</v>
      </c>
      <c r="D25" s="12">
        <v>4918865478</v>
      </c>
      <c r="E25" s="12">
        <v>4653242322.3699999</v>
      </c>
      <c r="F25" s="12">
        <v>3833249115.8699999</v>
      </c>
      <c r="G25" s="13">
        <f t="shared" si="8"/>
        <v>571914084.13000011</v>
      </c>
      <c r="H25" s="13">
        <f t="shared" si="2"/>
        <v>1085616362.1300001</v>
      </c>
      <c r="I25" s="13">
        <f t="shared" si="3"/>
        <v>819993206.5</v>
      </c>
      <c r="J25" s="13">
        <f t="shared" si="4"/>
        <v>87.017187373897968</v>
      </c>
      <c r="K25" s="14">
        <f t="shared" si="5"/>
        <v>77.929537471892615</v>
      </c>
      <c r="L25" s="14">
        <f t="shared" si="6"/>
        <v>82.378024833179992</v>
      </c>
    </row>
    <row r="26" spans="1:12" x14ac:dyDescent="0.35">
      <c r="A26" s="3" t="s">
        <v>53</v>
      </c>
      <c r="B26" s="2" t="s">
        <v>52</v>
      </c>
      <c r="C26" s="12">
        <v>754320368</v>
      </c>
      <c r="D26" s="12">
        <v>1122567250</v>
      </c>
      <c r="E26" s="12">
        <v>812845987</v>
      </c>
      <c r="F26" s="12">
        <v>426293263.13999999</v>
      </c>
      <c r="G26" s="13">
        <f t="shared" si="8"/>
        <v>328027104.86000001</v>
      </c>
      <c r="H26" s="13">
        <f t="shared" si="2"/>
        <v>696273986.86000001</v>
      </c>
      <c r="I26" s="13">
        <f t="shared" si="3"/>
        <v>386552723.86000001</v>
      </c>
      <c r="J26" s="13">
        <f t="shared" si="4"/>
        <v>56.513555940464812</v>
      </c>
      <c r="K26" s="14">
        <f t="shared" si="5"/>
        <v>37.974853011256116</v>
      </c>
      <c r="L26" s="14">
        <f t="shared" si="6"/>
        <v>52.444530693118864</v>
      </c>
    </row>
    <row r="27" spans="1:12" x14ac:dyDescent="0.35">
      <c r="A27" s="3" t="s">
        <v>51</v>
      </c>
      <c r="B27" s="2" t="s">
        <v>50</v>
      </c>
      <c r="C27" s="12">
        <v>327412900</v>
      </c>
      <c r="D27" s="12">
        <v>514385708.31</v>
      </c>
      <c r="E27" s="12">
        <v>306696893.10000002</v>
      </c>
      <c r="F27" s="12">
        <v>239082042.53</v>
      </c>
      <c r="G27" s="13">
        <f t="shared" si="8"/>
        <v>88330857.469999999</v>
      </c>
      <c r="H27" s="13">
        <f t="shared" si="2"/>
        <v>275303665.77999997</v>
      </c>
      <c r="I27" s="13">
        <f t="shared" si="3"/>
        <v>67614850.570000023</v>
      </c>
      <c r="J27" s="13">
        <f t="shared" si="4"/>
        <v>73.021570784168858</v>
      </c>
      <c r="K27" s="14">
        <f t="shared" si="5"/>
        <v>46.479137866309976</v>
      </c>
      <c r="L27" s="14">
        <f t="shared" si="6"/>
        <v>77.953852128539864</v>
      </c>
    </row>
    <row r="28" spans="1:12" ht="36" x14ac:dyDescent="0.35">
      <c r="A28" s="3" t="s">
        <v>49</v>
      </c>
      <c r="B28" s="2" t="s">
        <v>48</v>
      </c>
      <c r="C28" s="12">
        <v>150905600</v>
      </c>
      <c r="D28" s="12">
        <v>177914097</v>
      </c>
      <c r="E28" s="12">
        <v>124062590</v>
      </c>
      <c r="F28" s="12">
        <v>117515533.59999999</v>
      </c>
      <c r="G28" s="13">
        <f t="shared" si="8"/>
        <v>33390066.400000006</v>
      </c>
      <c r="H28" s="13">
        <f t="shared" si="2"/>
        <v>60398563.400000006</v>
      </c>
      <c r="I28" s="13">
        <f t="shared" si="3"/>
        <v>6547056.400000006</v>
      </c>
      <c r="J28" s="13">
        <f t="shared" si="4"/>
        <v>77.873540544552355</v>
      </c>
      <c r="K28" s="14">
        <f t="shared" si="5"/>
        <v>66.051839388533665</v>
      </c>
      <c r="L28" s="14">
        <f t="shared" si="6"/>
        <v>94.722779526044064</v>
      </c>
    </row>
    <row r="29" spans="1:12" x14ac:dyDescent="0.35">
      <c r="A29" s="3" t="s">
        <v>47</v>
      </c>
      <c r="B29" s="2" t="s">
        <v>46</v>
      </c>
      <c r="C29" s="12">
        <f>C30</f>
        <v>155100900</v>
      </c>
      <c r="D29" s="12">
        <f>D30</f>
        <v>157991439</v>
      </c>
      <c r="E29" s="12">
        <f t="shared" ref="E29:F29" si="11">E30</f>
        <v>150150504.34</v>
      </c>
      <c r="F29" s="12">
        <f t="shared" si="11"/>
        <v>141139471</v>
      </c>
      <c r="G29" s="13">
        <f t="shared" si="8"/>
        <v>13961429</v>
      </c>
      <c r="H29" s="13">
        <f t="shared" si="2"/>
        <v>16851968</v>
      </c>
      <c r="I29" s="13">
        <f t="shared" si="3"/>
        <v>9011033.3400000036</v>
      </c>
      <c r="J29" s="13">
        <f t="shared" si="4"/>
        <v>90.998486146759944</v>
      </c>
      <c r="K29" s="14">
        <f t="shared" si="5"/>
        <v>89.333619526055458</v>
      </c>
      <c r="L29" s="14">
        <f t="shared" si="6"/>
        <v>93.99866595213328</v>
      </c>
    </row>
    <row r="30" spans="1:12" ht="36" x14ac:dyDescent="0.35">
      <c r="A30" s="3" t="s">
        <v>45</v>
      </c>
      <c r="B30" s="2" t="s">
        <v>44</v>
      </c>
      <c r="C30" s="12">
        <v>155100900</v>
      </c>
      <c r="D30" s="12">
        <v>157991439</v>
      </c>
      <c r="E30" s="12">
        <v>150150504.34</v>
      </c>
      <c r="F30" s="12">
        <v>141139471</v>
      </c>
      <c r="G30" s="13">
        <f t="shared" si="8"/>
        <v>13961429</v>
      </c>
      <c r="H30" s="13">
        <f t="shared" si="2"/>
        <v>16851968</v>
      </c>
      <c r="I30" s="13">
        <f t="shared" si="3"/>
        <v>9011033.3400000036</v>
      </c>
      <c r="J30" s="13">
        <f t="shared" si="4"/>
        <v>90.998486146759944</v>
      </c>
      <c r="K30" s="14">
        <f t="shared" si="5"/>
        <v>89.333619526055458</v>
      </c>
      <c r="L30" s="14">
        <f t="shared" si="6"/>
        <v>93.99866595213328</v>
      </c>
    </row>
    <row r="31" spans="1:12" x14ac:dyDescent="0.35">
      <c r="A31" s="3" t="s">
        <v>43</v>
      </c>
      <c r="B31" s="2" t="s">
        <v>42</v>
      </c>
      <c r="C31" s="12">
        <f>SUM(C32:C36)</f>
        <v>5632773182</v>
      </c>
      <c r="D31" s="12">
        <f>SUM(D32:D36)</f>
        <v>5987424449</v>
      </c>
      <c r="E31" s="12">
        <f t="shared" ref="E31:F31" si="12">SUM(E32:E36)</f>
        <v>4508584498.21</v>
      </c>
      <c r="F31" s="12">
        <f t="shared" si="12"/>
        <v>3703625221.6099997</v>
      </c>
      <c r="G31" s="13">
        <f t="shared" si="8"/>
        <v>1929147960.3900003</v>
      </c>
      <c r="H31" s="13">
        <f t="shared" si="2"/>
        <v>2283799227.3900003</v>
      </c>
      <c r="I31" s="13">
        <f t="shared" si="3"/>
        <v>804959276.60000038</v>
      </c>
      <c r="J31" s="13">
        <f t="shared" si="4"/>
        <v>65.751364415759639</v>
      </c>
      <c r="K31" s="14">
        <f t="shared" si="5"/>
        <v>61.856734112587709</v>
      </c>
      <c r="L31" s="14">
        <f t="shared" si="6"/>
        <v>82.146075405272185</v>
      </c>
    </row>
    <row r="32" spans="1:12" x14ac:dyDescent="0.35">
      <c r="A32" s="3" t="s">
        <v>41</v>
      </c>
      <c r="B32" s="2" t="s">
        <v>40</v>
      </c>
      <c r="C32" s="12">
        <v>1904475522</v>
      </c>
      <c r="D32" s="12">
        <v>2034809509</v>
      </c>
      <c r="E32" s="12">
        <v>1548452296.6099999</v>
      </c>
      <c r="F32" s="12">
        <v>1154166379.8099999</v>
      </c>
      <c r="G32" s="13">
        <f t="shared" si="8"/>
        <v>750309142.19000006</v>
      </c>
      <c r="H32" s="13">
        <f t="shared" si="2"/>
        <v>880643129.19000006</v>
      </c>
      <c r="I32" s="13">
        <f t="shared" si="3"/>
        <v>394285916.79999995</v>
      </c>
      <c r="J32" s="13">
        <f t="shared" si="4"/>
        <v>60.602846635589358</v>
      </c>
      <c r="K32" s="14">
        <f t="shared" si="5"/>
        <v>56.721102132907319</v>
      </c>
      <c r="L32" s="14">
        <f t="shared" si="6"/>
        <v>74.536773417999157</v>
      </c>
    </row>
    <row r="33" spans="1:12" x14ac:dyDescent="0.35">
      <c r="A33" s="3" t="s">
        <v>39</v>
      </c>
      <c r="B33" s="2" t="s">
        <v>38</v>
      </c>
      <c r="C33" s="12">
        <v>3030879365</v>
      </c>
      <c r="D33" s="12">
        <v>3233868365</v>
      </c>
      <c r="E33" s="12">
        <v>2421626738.4200001</v>
      </c>
      <c r="F33" s="12">
        <v>2067756958.48</v>
      </c>
      <c r="G33" s="13">
        <f t="shared" si="8"/>
        <v>963122406.51999998</v>
      </c>
      <c r="H33" s="13">
        <f t="shared" si="2"/>
        <v>1166111406.52</v>
      </c>
      <c r="I33" s="13">
        <f t="shared" si="3"/>
        <v>353869779.94000006</v>
      </c>
      <c r="J33" s="13">
        <f t="shared" si="4"/>
        <v>68.223004265958309</v>
      </c>
      <c r="K33" s="14">
        <f t="shared" si="5"/>
        <v>63.940665639307802</v>
      </c>
      <c r="L33" s="14">
        <f t="shared" si="6"/>
        <v>85.387104695958058</v>
      </c>
    </row>
    <row r="34" spans="1:12" x14ac:dyDescent="0.35">
      <c r="A34" s="3" t="s">
        <v>37</v>
      </c>
      <c r="B34" s="2" t="s">
        <v>36</v>
      </c>
      <c r="C34" s="12">
        <v>418997094</v>
      </c>
      <c r="D34" s="12">
        <v>435441447</v>
      </c>
      <c r="E34" s="12">
        <v>308739220.32999998</v>
      </c>
      <c r="F34" s="12">
        <v>278334033.10000002</v>
      </c>
      <c r="G34" s="13">
        <f t="shared" si="8"/>
        <v>140663060.89999998</v>
      </c>
      <c r="H34" s="13">
        <f t="shared" si="2"/>
        <v>157107413.89999998</v>
      </c>
      <c r="I34" s="13">
        <f t="shared" si="3"/>
        <v>30405187.229999959</v>
      </c>
      <c r="J34" s="13">
        <f t="shared" si="4"/>
        <v>66.428630910743266</v>
      </c>
      <c r="K34" s="14">
        <f t="shared" si="5"/>
        <v>63.919967889505934</v>
      </c>
      <c r="L34" s="14">
        <f t="shared" si="6"/>
        <v>90.151822240951134</v>
      </c>
    </row>
    <row r="35" spans="1:12" x14ac:dyDescent="0.35">
      <c r="A35" s="3" t="s">
        <v>35</v>
      </c>
      <c r="B35" s="2" t="s">
        <v>34</v>
      </c>
      <c r="C35" s="12">
        <v>70698100</v>
      </c>
      <c r="D35" s="12">
        <v>80250180</v>
      </c>
      <c r="E35" s="12">
        <v>65515931</v>
      </c>
      <c r="F35" s="12">
        <v>56075039.740000002</v>
      </c>
      <c r="G35" s="13">
        <f t="shared" si="8"/>
        <v>14623060.259999998</v>
      </c>
      <c r="H35" s="13">
        <f t="shared" si="2"/>
        <v>24175140.259999998</v>
      </c>
      <c r="I35" s="13">
        <f t="shared" si="3"/>
        <v>9440891.2599999979</v>
      </c>
      <c r="J35" s="13">
        <f t="shared" si="4"/>
        <v>79.316190590694802</v>
      </c>
      <c r="K35" s="14">
        <f t="shared" si="5"/>
        <v>69.875282198743989</v>
      </c>
      <c r="L35" s="14">
        <f t="shared" si="6"/>
        <v>85.589930394181536</v>
      </c>
    </row>
    <row r="36" spans="1:12" x14ac:dyDescent="0.35">
      <c r="A36" s="3" t="s">
        <v>33</v>
      </c>
      <c r="B36" s="2" t="s">
        <v>32</v>
      </c>
      <c r="C36" s="12">
        <v>207723101</v>
      </c>
      <c r="D36" s="12">
        <v>203054948</v>
      </c>
      <c r="E36" s="12">
        <v>164250311.84999999</v>
      </c>
      <c r="F36" s="12">
        <v>147292810.47999999</v>
      </c>
      <c r="G36" s="13">
        <f t="shared" si="8"/>
        <v>60430290.520000011</v>
      </c>
      <c r="H36" s="13">
        <f t="shared" si="2"/>
        <v>55762137.520000011</v>
      </c>
      <c r="I36" s="13">
        <f t="shared" si="3"/>
        <v>16957501.370000005</v>
      </c>
      <c r="J36" s="13">
        <f t="shared" si="4"/>
        <v>70.908247455828217</v>
      </c>
      <c r="K36" s="14">
        <f t="shared" si="5"/>
        <v>72.538400039382438</v>
      </c>
      <c r="L36" s="14">
        <f t="shared" si="6"/>
        <v>89.67581785446697</v>
      </c>
    </row>
    <row r="37" spans="1:12" x14ac:dyDescent="0.35">
      <c r="A37" s="3" t="s">
        <v>31</v>
      </c>
      <c r="B37" s="2" t="s">
        <v>30</v>
      </c>
      <c r="C37" s="12">
        <f>SUM(C38:C39)</f>
        <v>507426363</v>
      </c>
      <c r="D37" s="12">
        <f>SUM(D38:D39)</f>
        <v>607336104</v>
      </c>
      <c r="E37" s="12">
        <f t="shared" ref="E37:F37" si="13">SUM(E38:E39)</f>
        <v>407430475.92000002</v>
      </c>
      <c r="F37" s="12">
        <f t="shared" si="13"/>
        <v>395217468.39999998</v>
      </c>
      <c r="G37" s="13">
        <f t="shared" si="8"/>
        <v>112208894.60000002</v>
      </c>
      <c r="H37" s="13">
        <f t="shared" si="2"/>
        <v>212118635.60000002</v>
      </c>
      <c r="I37" s="13">
        <f t="shared" si="3"/>
        <v>12213007.520000041</v>
      </c>
      <c r="J37" s="13">
        <f t="shared" si="4"/>
        <v>77.886664394691678</v>
      </c>
      <c r="K37" s="14">
        <f t="shared" si="5"/>
        <v>65.073929541985535</v>
      </c>
      <c r="L37" s="14">
        <f t="shared" si="6"/>
        <v>97.002431521004311</v>
      </c>
    </row>
    <row r="38" spans="1:12" x14ac:dyDescent="0.35">
      <c r="A38" s="3" t="s">
        <v>29</v>
      </c>
      <c r="B38" s="2" t="s">
        <v>28</v>
      </c>
      <c r="C38" s="12">
        <v>479178963</v>
      </c>
      <c r="D38" s="12">
        <v>571206888</v>
      </c>
      <c r="E38" s="12">
        <v>382776481.38</v>
      </c>
      <c r="F38" s="12">
        <v>370760148.26999998</v>
      </c>
      <c r="G38" s="13">
        <f t="shared" si="8"/>
        <v>108418814.73000002</v>
      </c>
      <c r="H38" s="13">
        <f t="shared" si="2"/>
        <v>200446739.73000002</v>
      </c>
      <c r="I38" s="13">
        <f t="shared" si="3"/>
        <v>12016333.110000014</v>
      </c>
      <c r="J38" s="13">
        <f t="shared" si="4"/>
        <v>77.374045377280055</v>
      </c>
      <c r="K38" s="14">
        <f t="shared" si="5"/>
        <v>64.908206826455498</v>
      </c>
      <c r="L38" s="14">
        <f t="shared" si="6"/>
        <v>96.860744143245611</v>
      </c>
    </row>
    <row r="39" spans="1:12" ht="36" x14ac:dyDescent="0.35">
      <c r="A39" s="3" t="s">
        <v>27</v>
      </c>
      <c r="B39" s="2" t="s">
        <v>26</v>
      </c>
      <c r="C39" s="12">
        <v>28247400</v>
      </c>
      <c r="D39" s="12">
        <v>36129216</v>
      </c>
      <c r="E39" s="12">
        <v>24653994.539999999</v>
      </c>
      <c r="F39" s="12">
        <v>24457320.129999999</v>
      </c>
      <c r="G39" s="13">
        <f t="shared" si="8"/>
        <v>3790079.870000001</v>
      </c>
      <c r="H39" s="13">
        <f t="shared" si="2"/>
        <v>11671895.870000001</v>
      </c>
      <c r="I39" s="13">
        <f t="shared" si="3"/>
        <v>196674.41000000015</v>
      </c>
      <c r="J39" s="13">
        <f t="shared" si="4"/>
        <v>86.582553190736135</v>
      </c>
      <c r="K39" s="14">
        <f t="shared" si="5"/>
        <v>67.694023944499648</v>
      </c>
      <c r="L39" s="14">
        <f t="shared" si="6"/>
        <v>99.20226148472247</v>
      </c>
    </row>
    <row r="40" spans="1:12" x14ac:dyDescent="0.35">
      <c r="A40" s="3" t="s">
        <v>25</v>
      </c>
      <c r="B40" s="2" t="s">
        <v>24</v>
      </c>
      <c r="C40" s="12">
        <f>C41</f>
        <v>7566800</v>
      </c>
      <c r="D40" s="12">
        <f>D41</f>
        <v>7566800</v>
      </c>
      <c r="E40" s="12">
        <f t="shared" ref="E40:F40" si="14">E41</f>
        <v>7566800</v>
      </c>
      <c r="F40" s="12">
        <f t="shared" si="14"/>
        <v>810830.5</v>
      </c>
      <c r="G40" s="13">
        <f t="shared" si="8"/>
        <v>6755969.5</v>
      </c>
      <c r="H40" s="13">
        <f t="shared" si="2"/>
        <v>6755969.5</v>
      </c>
      <c r="I40" s="13">
        <f t="shared" si="3"/>
        <v>6755969.5</v>
      </c>
      <c r="J40" s="13">
        <f t="shared" si="4"/>
        <v>10.715632764180368</v>
      </c>
      <c r="K40" s="14">
        <f t="shared" si="5"/>
        <v>10.715632764180368</v>
      </c>
      <c r="L40" s="14">
        <f t="shared" si="6"/>
        <v>10.715632764180368</v>
      </c>
    </row>
    <row r="41" spans="1:12" x14ac:dyDescent="0.35">
      <c r="A41" s="3" t="s">
        <v>23</v>
      </c>
      <c r="B41" s="2" t="s">
        <v>22</v>
      </c>
      <c r="C41" s="12">
        <v>7566800</v>
      </c>
      <c r="D41" s="12">
        <v>7566800</v>
      </c>
      <c r="E41" s="12">
        <v>7566800</v>
      </c>
      <c r="F41" s="12">
        <v>810830.5</v>
      </c>
      <c r="G41" s="13">
        <f t="shared" si="8"/>
        <v>6755969.5</v>
      </c>
      <c r="H41" s="13">
        <f t="shared" si="2"/>
        <v>6755969.5</v>
      </c>
      <c r="I41" s="13">
        <f t="shared" si="3"/>
        <v>6755969.5</v>
      </c>
      <c r="J41" s="13">
        <f t="shared" si="4"/>
        <v>10.715632764180368</v>
      </c>
      <c r="K41" s="14">
        <f t="shared" si="5"/>
        <v>10.715632764180368</v>
      </c>
      <c r="L41" s="14">
        <f t="shared" si="6"/>
        <v>10.715632764180368</v>
      </c>
    </row>
    <row r="42" spans="1:12" x14ac:dyDescent="0.35">
      <c r="A42" s="3" t="s">
        <v>21</v>
      </c>
      <c r="B42" s="2" t="s">
        <v>20</v>
      </c>
      <c r="C42" s="12">
        <f>SUM(C43:C45)</f>
        <v>118223100</v>
      </c>
      <c r="D42" s="12">
        <f>SUM(D43:D45)</f>
        <v>111376197.34999999</v>
      </c>
      <c r="E42" s="12">
        <f>SUM(E43:E45)</f>
        <v>80469384.349999994</v>
      </c>
      <c r="F42" s="12">
        <f>SUM(F43:F45)</f>
        <v>67486594.099999994</v>
      </c>
      <c r="G42" s="13">
        <f t="shared" si="8"/>
        <v>50736505.900000006</v>
      </c>
      <c r="H42" s="13">
        <f t="shared" si="2"/>
        <v>43889603.25</v>
      </c>
      <c r="I42" s="13">
        <f t="shared" si="3"/>
        <v>12982790.25</v>
      </c>
      <c r="J42" s="13">
        <f t="shared" si="4"/>
        <v>57.084101245864801</v>
      </c>
      <c r="K42" s="14">
        <f t="shared" si="5"/>
        <v>60.593372467119877</v>
      </c>
      <c r="L42" s="14">
        <f t="shared" si="6"/>
        <v>83.86617425388566</v>
      </c>
    </row>
    <row r="43" spans="1:12" x14ac:dyDescent="0.35">
      <c r="A43" s="3" t="s">
        <v>19</v>
      </c>
      <c r="B43" s="2" t="s">
        <v>18</v>
      </c>
      <c r="C43" s="12">
        <v>12722100</v>
      </c>
      <c r="D43" s="12">
        <v>14956804</v>
      </c>
      <c r="E43" s="12">
        <v>11416991</v>
      </c>
      <c r="F43" s="12">
        <v>11413201.42</v>
      </c>
      <c r="G43" s="13">
        <f t="shared" si="8"/>
        <v>1308898.58</v>
      </c>
      <c r="H43" s="13">
        <f t="shared" si="2"/>
        <v>3543602.58</v>
      </c>
      <c r="I43" s="13">
        <f t="shared" si="3"/>
        <v>3789.5800000000745</v>
      </c>
      <c r="J43" s="13">
        <f t="shared" si="4"/>
        <v>89.711615377964321</v>
      </c>
      <c r="K43" s="14">
        <f t="shared" si="5"/>
        <v>76.307755453638364</v>
      </c>
      <c r="L43" s="14">
        <f t="shared" si="6"/>
        <v>99.966807541496706</v>
      </c>
    </row>
    <row r="44" spans="1:12" x14ac:dyDescent="0.35">
      <c r="A44" s="3" t="s">
        <v>17</v>
      </c>
      <c r="B44" s="2" t="s">
        <v>16</v>
      </c>
      <c r="C44" s="12">
        <v>22000000</v>
      </c>
      <c r="D44" s="12">
        <v>26000000</v>
      </c>
      <c r="E44" s="12">
        <v>16160000</v>
      </c>
      <c r="F44" s="12">
        <v>5259940</v>
      </c>
      <c r="G44" s="13">
        <f t="shared" si="8"/>
        <v>16740060</v>
      </c>
      <c r="H44" s="13">
        <f t="shared" si="2"/>
        <v>20740060</v>
      </c>
      <c r="I44" s="13">
        <f t="shared" si="3"/>
        <v>10900060</v>
      </c>
      <c r="J44" s="13">
        <f t="shared" si="4"/>
        <v>23.90881818181818</v>
      </c>
      <c r="K44" s="14">
        <f t="shared" si="5"/>
        <v>20.230538461538462</v>
      </c>
      <c r="L44" s="14">
        <f t="shared" si="6"/>
        <v>32.549133663366334</v>
      </c>
    </row>
    <row r="45" spans="1:12" x14ac:dyDescent="0.35">
      <c r="A45" s="3" t="s">
        <v>15</v>
      </c>
      <c r="B45" s="2" t="s">
        <v>14</v>
      </c>
      <c r="C45" s="12">
        <v>83501000</v>
      </c>
      <c r="D45" s="12">
        <v>70419393.349999994</v>
      </c>
      <c r="E45" s="12">
        <v>52892393.350000001</v>
      </c>
      <c r="F45" s="12">
        <v>50813452.68</v>
      </c>
      <c r="G45" s="13">
        <f t="shared" si="8"/>
        <v>32687547.32</v>
      </c>
      <c r="H45" s="13">
        <f t="shared" si="2"/>
        <v>19605940.669999994</v>
      </c>
      <c r="I45" s="13">
        <f t="shared" si="3"/>
        <v>2078940.6700000018</v>
      </c>
      <c r="J45" s="13">
        <f t="shared" si="4"/>
        <v>60.85370556041245</v>
      </c>
      <c r="K45" s="14">
        <f t="shared" si="5"/>
        <v>72.158322108010609</v>
      </c>
      <c r="L45" s="14">
        <f t="shared" si="6"/>
        <v>96.06949026442571</v>
      </c>
    </row>
    <row r="46" spans="1:12" x14ac:dyDescent="0.35">
      <c r="A46" s="3" t="s">
        <v>13</v>
      </c>
      <c r="B46" s="2" t="s">
        <v>12</v>
      </c>
      <c r="C46" s="12">
        <f>SUM(C47:C50)</f>
        <v>1130206193</v>
      </c>
      <c r="D46" s="12">
        <f>SUM(D47:D50)</f>
        <v>1220467972</v>
      </c>
      <c r="E46" s="12">
        <f t="shared" ref="E46:F46" si="15">SUM(E47:E50)</f>
        <v>1048176094</v>
      </c>
      <c r="F46" s="12">
        <f t="shared" si="15"/>
        <v>960147730.25</v>
      </c>
      <c r="G46" s="13">
        <f t="shared" si="8"/>
        <v>170058462.75</v>
      </c>
      <c r="H46" s="13">
        <f t="shared" si="2"/>
        <v>260320241.75</v>
      </c>
      <c r="I46" s="13">
        <f t="shared" si="3"/>
        <v>88028363.75</v>
      </c>
      <c r="J46" s="13">
        <f t="shared" si="4"/>
        <v>84.953324109948497</v>
      </c>
      <c r="K46" s="14">
        <f t="shared" si="5"/>
        <v>78.670456929450665</v>
      </c>
      <c r="L46" s="14">
        <f t="shared" si="6"/>
        <v>91.601758115464136</v>
      </c>
    </row>
    <row r="47" spans="1:12" x14ac:dyDescent="0.35">
      <c r="A47" s="3" t="s">
        <v>11</v>
      </c>
      <c r="B47" s="2" t="s">
        <v>10</v>
      </c>
      <c r="C47" s="12">
        <v>677752771</v>
      </c>
      <c r="D47" s="12">
        <v>736394867</v>
      </c>
      <c r="E47" s="12">
        <v>585329001</v>
      </c>
      <c r="F47" s="12">
        <v>503706834.47000003</v>
      </c>
      <c r="G47" s="13">
        <f t="shared" si="8"/>
        <v>174045936.52999997</v>
      </c>
      <c r="H47" s="13">
        <f t="shared" si="2"/>
        <v>232688032.52999997</v>
      </c>
      <c r="I47" s="13">
        <f t="shared" si="3"/>
        <v>81622166.529999971</v>
      </c>
      <c r="J47" s="13">
        <f t="shared" si="4"/>
        <v>74.320143867032613</v>
      </c>
      <c r="K47" s="14">
        <f t="shared" si="5"/>
        <v>68.401730789087651</v>
      </c>
      <c r="L47" s="14">
        <f t="shared" si="6"/>
        <v>86.055335308765962</v>
      </c>
    </row>
    <row r="48" spans="1:12" x14ac:dyDescent="0.35">
      <c r="A48" s="3" t="s">
        <v>9</v>
      </c>
      <c r="B48" s="2" t="s">
        <v>8</v>
      </c>
      <c r="C48" s="12">
        <v>428932475</v>
      </c>
      <c r="D48" s="12">
        <v>434792412</v>
      </c>
      <c r="E48" s="12">
        <v>430416367</v>
      </c>
      <c r="F48" s="12">
        <v>428649736.64999998</v>
      </c>
      <c r="G48" s="13">
        <f t="shared" si="8"/>
        <v>282738.35000002384</v>
      </c>
      <c r="H48" s="13">
        <f t="shared" si="2"/>
        <v>6142675.3500000238</v>
      </c>
      <c r="I48" s="13">
        <f t="shared" si="3"/>
        <v>1766630.3500000238</v>
      </c>
      <c r="J48" s="13">
        <f t="shared" si="4"/>
        <v>99.934083249350607</v>
      </c>
      <c r="K48" s="14">
        <f t="shared" si="5"/>
        <v>98.587216524376686</v>
      </c>
      <c r="L48" s="14">
        <f t="shared" si="6"/>
        <v>99.58955316631814</v>
      </c>
    </row>
    <row r="49" spans="1:12" x14ac:dyDescent="0.35">
      <c r="A49" s="3" t="s">
        <v>101</v>
      </c>
      <c r="B49" s="2" t="s">
        <v>102</v>
      </c>
      <c r="C49" s="12">
        <v>1180947</v>
      </c>
      <c r="D49" s="12">
        <v>22847052</v>
      </c>
      <c r="E49" s="12">
        <v>14309871</v>
      </c>
      <c r="F49" s="12">
        <v>12634103</v>
      </c>
      <c r="G49" s="13">
        <f t="shared" si="8"/>
        <v>-11453156</v>
      </c>
      <c r="H49" s="13">
        <f t="shared" si="2"/>
        <v>10212949</v>
      </c>
      <c r="I49" s="13">
        <f t="shared" si="3"/>
        <v>1675768</v>
      </c>
      <c r="J49" s="13">
        <f t="shared" si="4"/>
        <v>1069.8281125232545</v>
      </c>
      <c r="K49" s="14">
        <f t="shared" ref="K49" si="16">F49/D49*100</f>
        <v>55.29861358043042</v>
      </c>
      <c r="L49" s="14">
        <f t="shared" ref="L49" si="17">F49/E49*100</f>
        <v>88.289426228929671</v>
      </c>
    </row>
    <row r="50" spans="1:12" ht="36" x14ac:dyDescent="0.35">
      <c r="A50" s="3" t="s">
        <v>7</v>
      </c>
      <c r="B50" s="2" t="s">
        <v>6</v>
      </c>
      <c r="C50" s="12">
        <v>22340000</v>
      </c>
      <c r="D50" s="12">
        <v>26433641</v>
      </c>
      <c r="E50" s="12">
        <v>18120855</v>
      </c>
      <c r="F50" s="12">
        <v>15157056.130000001</v>
      </c>
      <c r="G50" s="13">
        <f t="shared" si="8"/>
        <v>7182943.8699999992</v>
      </c>
      <c r="H50" s="13">
        <f t="shared" si="2"/>
        <v>11276584.869999999</v>
      </c>
      <c r="I50" s="13">
        <f t="shared" si="3"/>
        <v>2963798.8699999992</v>
      </c>
      <c r="J50" s="13">
        <f t="shared" si="4"/>
        <v>67.847162623097589</v>
      </c>
      <c r="K50" s="14">
        <f t="shared" si="5"/>
        <v>57.340024138180588</v>
      </c>
      <c r="L50" s="14">
        <f t="shared" si="6"/>
        <v>83.644265847279286</v>
      </c>
    </row>
    <row r="51" spans="1:12" x14ac:dyDescent="0.35">
      <c r="A51" s="3" t="s">
        <v>5</v>
      </c>
      <c r="B51" s="2" t="s">
        <v>4</v>
      </c>
      <c r="C51" s="12">
        <f>SUM(C52:C53)</f>
        <v>43740500</v>
      </c>
      <c r="D51" s="12">
        <f>SUM(D52:D53)</f>
        <v>49781243</v>
      </c>
      <c r="E51" s="12">
        <f t="shared" ref="E51:F51" si="18">SUM(E52:E53)</f>
        <v>35578043</v>
      </c>
      <c r="F51" s="12">
        <f t="shared" si="18"/>
        <v>28653099.609999999</v>
      </c>
      <c r="G51" s="13">
        <f t="shared" si="8"/>
        <v>15087400.390000001</v>
      </c>
      <c r="H51" s="13">
        <f t="shared" si="2"/>
        <v>21128143.390000001</v>
      </c>
      <c r="I51" s="13">
        <f t="shared" si="3"/>
        <v>6924943.3900000006</v>
      </c>
      <c r="J51" s="13">
        <f t="shared" si="4"/>
        <v>65.507023490815143</v>
      </c>
      <c r="K51" s="14">
        <f t="shared" si="5"/>
        <v>57.558023631511169</v>
      </c>
      <c r="L51" s="14">
        <f t="shared" si="6"/>
        <v>80.535906963741652</v>
      </c>
    </row>
    <row r="52" spans="1:12" x14ac:dyDescent="0.35">
      <c r="A52" s="3" t="s">
        <v>3</v>
      </c>
      <c r="B52" s="2" t="s">
        <v>2</v>
      </c>
      <c r="C52" s="12">
        <v>25833600</v>
      </c>
      <c r="D52" s="12">
        <v>31874343</v>
      </c>
      <c r="E52" s="12">
        <v>22014743</v>
      </c>
      <c r="F52" s="12">
        <v>16339027.199999999</v>
      </c>
      <c r="G52" s="13">
        <f t="shared" si="8"/>
        <v>9494572.8000000007</v>
      </c>
      <c r="H52" s="13">
        <f t="shared" si="2"/>
        <v>15535315.800000001</v>
      </c>
      <c r="I52" s="13">
        <f t="shared" si="3"/>
        <v>5675715.8000000007</v>
      </c>
      <c r="J52" s="13">
        <f t="shared" si="4"/>
        <v>63.247194351542177</v>
      </c>
      <c r="K52" s="14">
        <f t="shared" si="5"/>
        <v>51.260749750983102</v>
      </c>
      <c r="L52" s="14">
        <f t="shared" si="6"/>
        <v>74.218568892673417</v>
      </c>
    </row>
    <row r="53" spans="1:12" x14ac:dyDescent="0.35">
      <c r="A53" s="3" t="s">
        <v>1</v>
      </c>
      <c r="B53" s="2" t="s">
        <v>0</v>
      </c>
      <c r="C53" s="12">
        <v>17906900</v>
      </c>
      <c r="D53" s="12">
        <v>17906900</v>
      </c>
      <c r="E53" s="12">
        <v>13563300</v>
      </c>
      <c r="F53" s="12">
        <v>12314072.41</v>
      </c>
      <c r="G53" s="13">
        <f t="shared" si="8"/>
        <v>5592827.5899999999</v>
      </c>
      <c r="H53" s="13">
        <f t="shared" si="2"/>
        <v>5592827.5899999999</v>
      </c>
      <c r="I53" s="13">
        <f t="shared" si="3"/>
        <v>1249227.5899999999</v>
      </c>
      <c r="J53" s="13">
        <f t="shared" si="4"/>
        <v>68.767192590565656</v>
      </c>
      <c r="K53" s="14">
        <f t="shared" si="5"/>
        <v>68.767192590565656</v>
      </c>
      <c r="L53" s="14">
        <f t="shared" si="6"/>
        <v>90.78964861058887</v>
      </c>
    </row>
  </sheetData>
  <autoFilter ref="A4:II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2023-10-24T06:49:15Z</dcterms:modified>
</cp:coreProperties>
</file>