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СТАТОТЧЕТ\2022\"/>
    </mc:Choice>
  </mc:AlternateContent>
  <bookViews>
    <workbookView xWindow="0" yWindow="0" windowWidth="28800" windowHeight="12345" tabRatio="500" firstSheet="1" activeTab="3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Раздел5!$A$1:$Q$174</definedName>
  </definedNames>
  <calcPr calcId="162913" refMode="R1C1"/>
</workbook>
</file>

<file path=xl/calcChain.xml><?xml version="1.0" encoding="utf-8"?>
<calcChain xmlns="http://schemas.openxmlformats.org/spreadsheetml/2006/main">
  <c r="E17" i="6" l="1"/>
  <c r="E8" i="3" l="1"/>
  <c r="G8" i="3"/>
  <c r="L27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9" i="3"/>
  <c r="D10" i="3"/>
  <c r="F31" i="4"/>
  <c r="F8" i="4" s="1"/>
  <c r="E31" i="4"/>
  <c r="D31" i="4"/>
  <c r="D8" i="4" s="1"/>
  <c r="D7" i="4" s="1"/>
  <c r="E144" i="6"/>
  <c r="E141" i="6"/>
  <c r="H171" i="6"/>
  <c r="H163" i="6"/>
  <c r="H162" i="6"/>
  <c r="H161" i="6"/>
  <c r="H160" i="6"/>
  <c r="H159" i="6"/>
  <c r="H158" i="6"/>
  <c r="H157" i="6"/>
  <c r="H156" i="6"/>
  <c r="H155" i="6"/>
  <c r="H154" i="6"/>
  <c r="H145" i="6"/>
  <c r="H146" i="6"/>
  <c r="H147" i="6"/>
  <c r="H148" i="6"/>
  <c r="H149" i="6"/>
  <c r="H150" i="6"/>
  <c r="H151" i="6"/>
  <c r="H152" i="6"/>
  <c r="H142" i="6"/>
  <c r="H143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O164" i="6"/>
  <c r="O153" i="6"/>
  <c r="O144" i="6"/>
  <c r="O141" i="6"/>
  <c r="M8" i="3"/>
  <c r="E153" i="6"/>
  <c r="D153" i="6"/>
  <c r="M7" i="2"/>
  <c r="C15" i="2"/>
  <c r="D37" i="4"/>
  <c r="D144" i="6"/>
  <c r="F144" i="6"/>
  <c r="G144" i="6"/>
  <c r="I144" i="6"/>
  <c r="J144" i="6"/>
  <c r="K144" i="6"/>
  <c r="L144" i="6"/>
  <c r="M144" i="6"/>
  <c r="N144" i="6"/>
  <c r="P144" i="6"/>
  <c r="Q144" i="6"/>
  <c r="Q164" i="6"/>
  <c r="P164" i="6"/>
  <c r="D164" i="6"/>
  <c r="C164" i="6"/>
  <c r="Q153" i="6"/>
  <c r="P153" i="6"/>
  <c r="N153" i="6"/>
  <c r="M153" i="6"/>
  <c r="L153" i="6"/>
  <c r="K153" i="6"/>
  <c r="J153" i="6"/>
  <c r="J8" i="6" s="1"/>
  <c r="I153" i="6"/>
  <c r="G153" i="6"/>
  <c r="F153" i="6"/>
  <c r="C153" i="6"/>
  <c r="D141" i="6"/>
  <c r="F141" i="6"/>
  <c r="G141" i="6"/>
  <c r="I141" i="6"/>
  <c r="J141" i="6"/>
  <c r="K141" i="6"/>
  <c r="K8" i="6" s="1"/>
  <c r="L141" i="6"/>
  <c r="M141" i="6"/>
  <c r="N141" i="6"/>
  <c r="P141" i="6"/>
  <c r="P8" i="6" s="1"/>
  <c r="Q141" i="6"/>
  <c r="E7" i="2"/>
  <c r="C8" i="3"/>
  <c r="F8" i="3"/>
  <c r="K37" i="4"/>
  <c r="L37" i="4"/>
  <c r="J37" i="4"/>
  <c r="E37" i="4"/>
  <c r="F37" i="4"/>
  <c r="G37" i="4"/>
  <c r="C5" i="8"/>
  <c r="D26" i="7"/>
  <c r="E26" i="7"/>
  <c r="G26" i="7"/>
  <c r="H26" i="7"/>
  <c r="I26" i="7"/>
  <c r="C26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8" i="7"/>
  <c r="C144" i="6"/>
  <c r="C141" i="6"/>
  <c r="C10" i="5"/>
  <c r="H10" i="5" s="1"/>
  <c r="C11" i="5"/>
  <c r="H11" i="5" s="1"/>
  <c r="C12" i="5"/>
  <c r="H12" i="5" s="1"/>
  <c r="C13" i="5"/>
  <c r="H13" i="5" s="1"/>
  <c r="C14" i="5"/>
  <c r="H14" i="5" s="1"/>
  <c r="C15" i="5"/>
  <c r="H15" i="5" s="1"/>
  <c r="C9" i="5"/>
  <c r="H9" i="5" s="1"/>
  <c r="D8" i="5"/>
  <c r="E8" i="5"/>
  <c r="F8" i="5"/>
  <c r="G8" i="5"/>
  <c r="I8" i="5"/>
  <c r="C32" i="4"/>
  <c r="C33" i="4"/>
  <c r="C34" i="4"/>
  <c r="C35" i="4"/>
  <c r="C36" i="4"/>
  <c r="C38" i="4"/>
  <c r="C39" i="4"/>
  <c r="C40" i="4"/>
  <c r="C41" i="4"/>
  <c r="C42" i="4"/>
  <c r="C10" i="4"/>
  <c r="C11" i="4"/>
  <c r="C12" i="4"/>
  <c r="C13" i="4"/>
  <c r="C14" i="4"/>
  <c r="C15" i="4"/>
  <c r="C16" i="4"/>
  <c r="C17" i="4"/>
  <c r="C18" i="4"/>
  <c r="C23" i="4"/>
  <c r="C24" i="4"/>
  <c r="C25" i="4"/>
  <c r="C26" i="4"/>
  <c r="C27" i="4"/>
  <c r="C28" i="4"/>
  <c r="C29" i="4"/>
  <c r="C30" i="4"/>
  <c r="C9" i="4"/>
  <c r="G31" i="4"/>
  <c r="G8" i="4" s="1"/>
  <c r="G7" i="4" s="1"/>
  <c r="H31" i="4"/>
  <c r="H8" i="4" s="1"/>
  <c r="H7" i="4" s="1"/>
  <c r="I31" i="4"/>
  <c r="I8" i="4" s="1"/>
  <c r="I7" i="4" s="1"/>
  <c r="J31" i="4"/>
  <c r="J8" i="4" s="1"/>
  <c r="K31" i="4"/>
  <c r="K8" i="4"/>
  <c r="L31" i="4"/>
  <c r="L8" i="4" s="1"/>
  <c r="M31" i="4"/>
  <c r="M8" i="4" s="1"/>
  <c r="M7" i="4" s="1"/>
  <c r="N31" i="4"/>
  <c r="N8" i="4" s="1"/>
  <c r="N7" i="4" s="1"/>
  <c r="H8" i="3"/>
  <c r="I8" i="3"/>
  <c r="J8" i="3"/>
  <c r="K8" i="3"/>
  <c r="S8" i="6" s="1"/>
  <c r="L8" i="3"/>
  <c r="N8" i="3"/>
  <c r="O8" i="3"/>
  <c r="P8" i="3"/>
  <c r="Q8" i="3"/>
  <c r="C9" i="2"/>
  <c r="C10" i="2"/>
  <c r="C11" i="2"/>
  <c r="C12" i="2"/>
  <c r="C13" i="2"/>
  <c r="C14" i="2"/>
  <c r="C16" i="2"/>
  <c r="C17" i="2"/>
  <c r="C18" i="2"/>
  <c r="C19" i="2"/>
  <c r="C20" i="2"/>
  <c r="C21" i="2"/>
  <c r="C8" i="2"/>
  <c r="D7" i="2"/>
  <c r="F7" i="2"/>
  <c r="G7" i="2"/>
  <c r="H7" i="2"/>
  <c r="I7" i="2"/>
  <c r="J7" i="2"/>
  <c r="K7" i="2"/>
  <c r="L7" i="2"/>
  <c r="C22" i="4"/>
  <c r="C21" i="4"/>
  <c r="C20" i="4"/>
  <c r="C19" i="4"/>
  <c r="E8" i="4"/>
  <c r="C31" i="4" l="1"/>
  <c r="F8" i="6"/>
  <c r="O8" i="6"/>
  <c r="Q8" i="6"/>
  <c r="G8" i="6"/>
  <c r="E8" i="6"/>
  <c r="E7" i="4"/>
  <c r="K7" i="4"/>
  <c r="N8" i="6"/>
  <c r="L7" i="4"/>
  <c r="I8" i="6"/>
  <c r="D8" i="6"/>
  <c r="M8" i="6"/>
  <c r="L8" i="6"/>
  <c r="H141" i="6"/>
  <c r="H8" i="6" s="1"/>
  <c r="H144" i="6"/>
  <c r="H153" i="6"/>
  <c r="J7" i="4"/>
  <c r="C8" i="6"/>
  <c r="C37" i="4"/>
  <c r="F7" i="4"/>
  <c r="F26" i="7"/>
  <c r="D8" i="3"/>
  <c r="R8" i="6" s="1"/>
  <c r="C7" i="2"/>
  <c r="H8" i="5"/>
  <c r="C8" i="4"/>
  <c r="C7" i="4" s="1"/>
  <c r="C8" i="5"/>
</calcChain>
</file>

<file path=xl/sharedStrings.xml><?xml version="1.0" encoding="utf-8"?>
<sst xmlns="http://schemas.openxmlformats.org/spreadsheetml/2006/main" count="623" uniqueCount="421">
  <si>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</si>
  <si>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</si>
  <si>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</si>
  <si>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г.</t>
  </si>
  <si>
    <t xml:space="preserve">Предоставляют: </t>
  </si>
  <si>
    <t>Сроки
Предоставления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</si>
  <si>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</si>
  <si>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</si>
  <si>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</si>
  <si>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</si>
  <si>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</si>
  <si>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</si>
  <si>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Раздел I. Кадры</t>
  </si>
  <si>
    <t>Код по ОКЕИ: человек - 792</t>
  </si>
  <si>
    <t>Штатные работники физической
культуры и спорта</t>
  </si>
  <si>
    <t>N
строк
и</t>
  </si>
  <si>
    <t>Всего</t>
  </si>
  <si>
    <t>из общей численности штатных работников (гр. 3):</t>
  </si>
  <si>
    <t>Колич
ество
ваканс
ий</t>
  </si>
  <si>
    <t>специалисты,
впервые
приступившие к
работе в области
физической
культуры и спорта
в отчетном
периоде</t>
  </si>
  <si>
    <t>в
сельск
ой
местн
ости</t>
  </si>
  <si>
    <t>со специальным
образованием</t>
  </si>
  <si>
    <t>имею
щие
учену
ю
степен
ь</t>
  </si>
  <si>
    <t xml:space="preserve">в возрасте </t>
  </si>
  <si>
    <t>женщ
ины</t>
  </si>
  <si>
    <t>высшим</t>
  </si>
  <si>
    <t>средним</t>
  </si>
  <si>
    <t>до
30
лет</t>
  </si>
  <si>
    <t>31 -
60
лет</t>
  </si>
  <si>
    <t>стар
ше
60
лет</t>
  </si>
  <si>
    <t>Всего штатных работников физической культуры и спорта  (сумма строк 02-09, 12-14)</t>
  </si>
  <si>
    <t>в том числе:
дошкольных образовательных организаций, осуществляющих работу по физической культуре и спорту</t>
  </si>
  <si>
    <t>общеобразовательных организаций, осуществляющих работу по физической культуре и спорту</t>
  </si>
  <si>
    <t>организаций профессионального образования, осуществляющих работу по физической культуре и спорту</t>
  </si>
  <si>
    <t>образовательных организаций высшего  образования, осуществляющих работу по физической культуре и спорту</t>
  </si>
  <si>
    <t>организаций дополнительного образования детей, осуществляющих работу по физической культуре и спорту, в том числе спортивную подготовку</t>
  </si>
  <si>
    <t>предприятий, организаций и учреждений</t>
  </si>
  <si>
    <t>спортивных сооружений</t>
  </si>
  <si>
    <t>физкультурно-спортивных клубов</t>
  </si>
  <si>
    <t>из них:
    фитнес-клубов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</si>
  <si>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</si>
  <si>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</si>
  <si>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</si>
  <si>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</si>
  <si>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</si>
  <si>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</si>
  <si>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Коды по ОКЕИ: единица - 642; человек - 792</t>
  </si>
  <si>
    <t>Учреждения,
предприятия,
объединения,
организации</t>
  </si>
  <si>
    <t>Количест
во
учрежден
ий,
предприя
тий,
организа
ций,
всего
(ед.)</t>
  </si>
  <si>
    <t>Численность занимающихся физической культурой и
спортом (человек)</t>
  </si>
  <si>
    <t>Посеща
ют
учебные
занятия
по
физическ
ой
культуре
(человек)</t>
  </si>
  <si>
    <t>Численнос
ть
обучающих
ся,
отнесенны
х по
состоянию
здоровья к
спецмедгру
ппе
(человек)</t>
  </si>
  <si>
    <t>из них
посещаю
т занятия
по
физическ
ой
культуре
в
спецмедг
руппе
(человек)</t>
  </si>
  <si>
    <t>из
общей
численн
ости
занима
ющихся
(гр. 4) -
на
платной
основе</t>
  </si>
  <si>
    <t>из общей численности занимающихся (гр. 4):</t>
  </si>
  <si>
    <t>в возрасте</t>
  </si>
  <si>
    <t>жен
щин
ы</t>
  </si>
  <si>
    <t>в
сельск
ой
местно
сти</t>
  </si>
  <si>
    <t>работ
ающи
е</t>
  </si>
  <si>
    <t>80 и
старш
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</si>
  <si>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</si>
  <si>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</si>
  <si>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</si>
  <si>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</si>
  <si>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организации
профессионального
образования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</si>
  <si>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</si>
  <si>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</si>
  <si>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</si>
  <si>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</si>
  <si>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</si>
  <si>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 xml:space="preserve">Количество спортсооружений (ед.) 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</si>
  <si>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</si>
  <si>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</si>
  <si>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</si>
  <si>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муниц
ипальн
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</si>
  <si>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</si>
  <si>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</si>
  <si>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</si>
  <si>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</si>
  <si>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</si>
  <si>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t>Спортивные залы - всего</t>
  </si>
  <si>
    <t>из них размером:
- (42 х 24 м)</t>
  </si>
  <si>
    <t>- (36 х 18 м), (30 х 18 м),
  (30 х 15 м)</t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</si>
  <si>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</si>
  <si>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</si>
  <si>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t>Крытые спортивные объек-ты с искусственным льдом</t>
  </si>
  <si>
    <t>из них:
- легкоатлетические</t>
  </si>
  <si>
    <t>- футбольные</t>
  </si>
  <si>
    <t>Велотреки, велодромы</t>
  </si>
  <si>
    <t>из них:
   - 50 - метровые</t>
  </si>
  <si>
    <t xml:space="preserve">   - для прыжков в воду</t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</si>
  <si>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</si>
  <si>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</si>
  <si>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</si>
  <si>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</si>
  <si>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</si>
  <si>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</si>
  <si>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</si>
  <si>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Другие спортивные сооружения - всего</t>
  </si>
  <si>
    <t>в том числе:
-универсальная игровая площадка</t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</si>
  <si>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</si>
  <si>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t>- площадка с тренажерами</t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</si>
  <si>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</si>
  <si>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>Раздел IV. Финансирование физической культуры и спорта</t>
  </si>
  <si>
    <t>Код по ОКЕИ: тысяча рублей - 384
(с одним десятичным знаком)</t>
  </si>
  <si>
    <t>Статьи расходов</t>
  </si>
  <si>
    <t xml:space="preserve">Фактически выделено бюджетных средств </t>
  </si>
  <si>
    <t>Получен
о из
внебюд
жетных
источни
ков</t>
  </si>
  <si>
    <t>Всего
израсход
овано на
развитие
физическ
ой
культуры
и спорта</t>
  </si>
  <si>
    <t>в том числе</t>
  </si>
  <si>
    <t>из
федераль
ного
бюджета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</si>
  <si>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</si>
  <si>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</si>
  <si>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</si>
  <si>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в том числе:
Проведение спортивных
мероприятий</t>
  </si>
  <si>
    <t>Приобретение спортивного
оборудования и инвентаря</t>
  </si>
  <si>
    <t>Капитальный ремонт
спортсооружений</t>
  </si>
  <si>
    <t>Инвестиции на
реконструкцию и
строительство спортивных
сооружений</t>
  </si>
  <si>
    <t>Заработная плата
работников физической
культуры и спорта</t>
  </si>
  <si>
    <t>Другие</t>
  </si>
  <si>
    <t>Справочно:</t>
  </si>
  <si>
    <t>Поступило средств от предоставления 
платных услуг  от занятий
в клубах, секциях, группах 
физкультурно-оздоровительной
направленности</t>
  </si>
  <si>
    <t>тыс. руб.</t>
  </si>
  <si>
    <t>Поступило средств от проведения 
спортивно-зрелищных мероприятий</t>
  </si>
  <si>
    <t>Из гр. 9 израсходовано по подразделу 02
 «Массовый спорт»</t>
  </si>
  <si>
    <t>Из гр. 9 израсходовано по подразделу 03 
«Спорт высших достижений»</t>
  </si>
  <si>
    <t>(81)</t>
  </si>
  <si>
    <t>Виды спорта</t>
  </si>
  <si>
    <t>N
строки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</si>
  <si>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</si>
  <si>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</si>
  <si>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</si>
  <si>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</si>
  <si>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</si>
  <si>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</si>
  <si>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</si>
  <si>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</si>
  <si>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</si>
  <si>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</si>
  <si>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</si>
  <si>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</si>
  <si>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</si>
  <si>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</si>
  <si>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</si>
  <si>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</si>
  <si>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</si>
  <si>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</si>
  <si>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</si>
  <si>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</si>
  <si>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</si>
  <si>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</si>
  <si>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</si>
  <si>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</si>
  <si>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</si>
  <si>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</si>
  <si>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</si>
  <si>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</si>
  <si>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</si>
  <si>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</si>
  <si>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</si>
  <si>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</si>
  <si>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</si>
  <si>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</si>
  <si>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</si>
  <si>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</si>
  <si>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</si>
  <si>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</si>
  <si>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</si>
  <si>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</si>
  <si>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</si>
  <si>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</si>
  <si>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</si>
  <si>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</si>
  <si>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</si>
  <si>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</si>
  <si>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</si>
  <si>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</si>
  <si>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</si>
  <si>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</si>
  <si>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</si>
  <si>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</si>
  <si>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</si>
  <si>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</si>
  <si>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</si>
  <si>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</si>
  <si>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</si>
  <si>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</si>
  <si>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</si>
  <si>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</si>
  <si>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</si>
  <si>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</si>
  <si>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</si>
  <si>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</si>
  <si>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</si>
  <si>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</si>
  <si>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</si>
  <si>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</si>
  <si>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</si>
  <si>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</si>
  <si>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</si>
  <si>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</si>
  <si>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</si>
  <si>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</si>
  <si>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</si>
  <si>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</si>
  <si>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</si>
  <si>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</si>
  <si>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</si>
  <si>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</si>
  <si>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</si>
  <si>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</si>
  <si>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</si>
  <si>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</si>
  <si>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</si>
  <si>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</si>
  <si>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</si>
  <si>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</si>
  <si>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</si>
  <si>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</si>
  <si>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</si>
  <si>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</si>
  <si>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</si>
  <si>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</si>
  <si>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</si>
  <si>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</si>
  <si>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</si>
  <si>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</si>
  <si>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</si>
  <si>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</si>
  <si>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</si>
  <si>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</si>
  <si>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Тайский бокс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</si>
  <si>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</si>
  <si>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</si>
  <si>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</si>
  <si>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</si>
  <si>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</si>
  <si>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</si>
  <si>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</si>
  <si>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</si>
  <si>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</si>
  <si>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</si>
  <si>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</si>
  <si>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</si>
  <si>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</si>
  <si>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</si>
  <si>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</si>
  <si>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</si>
  <si>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</si>
  <si>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</si>
  <si>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</si>
  <si>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</si>
  <si>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</si>
  <si>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</si>
  <si>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</si>
  <si>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</si>
  <si>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</si>
  <si>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</si>
  <si>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</si>
  <si>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</si>
  <si>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Коды по ОКЕИ: единица - 642; человек – 792; тысяча рублей – 384 (с одним десятичным знаком)</t>
  </si>
  <si>
    <t>Вид общественно полезной услуги в области физической культуры и массового спорта</t>
  </si>
  <si>
    <t>№ строки</t>
  </si>
  <si>
    <t>Количество человек, получивших услугу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</si>
  <si>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</si>
  <si>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</si>
  <si>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</si>
  <si>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</si>
  <si>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>Раздел VII. Спортивное мастерство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</si>
  <si>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</si>
  <si>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</si>
  <si>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</si>
  <si>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</si>
  <si>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</si>
  <si>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</si>
  <si>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(номер 
телефона)</t>
  </si>
  <si>
    <t>E-mail</t>
  </si>
  <si>
    <t>(дата составления
контактного документа)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</si>
  <si>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</si>
  <si>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</si>
  <si>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</si>
  <si>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</si>
  <si>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органы исполнительной власти субъектов Российской Федерации в области физкультуры и спорта:
- Минспорту России</t>
  </si>
  <si>
    <t>Форма № 1-ФК</t>
  </si>
  <si>
    <t>Наименование отчитывающейся организации</t>
  </si>
  <si>
    <t xml:space="preserve">Почтовый адрес </t>
  </si>
  <si>
    <t>30-54 (женщины), 59 (муж-чины) лет</t>
  </si>
  <si>
    <t>55 (жен-щины), 60 (муж-чины) – 79 лет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</si>
  <si>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</si>
  <si>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</si>
  <si>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</si>
  <si>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</si>
  <si>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</si>
  <si>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</si>
  <si>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</si>
  <si>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>Из гр. 8 по разделу
1100 "Физическая
культура и спорт" бюджетной классификации Российской</t>
  </si>
  <si>
    <t>Количество СОНКО, оказывающих общественно полезные услуги в области физической культуры и массового спорта, ед</t>
  </si>
  <si>
    <t>Количество СОНКО, получивших государственную поддержку на оказание общественно полезных услуг населению, ед</t>
  </si>
  <si>
    <t>Фактически выделено бюджетных средств на оказание услуги посредством СОНКО, тыс. Руб</t>
  </si>
  <si>
    <t>Раздел VI Социально ориентированные некоммерческие организации (СОНКО)</t>
  </si>
  <si>
    <t xml:space="preserve">   - 25 - метровые</t>
  </si>
  <si>
    <t>Всего учреждений, предприятий, объединений, организаций (сумма строк 17, 18, 20, 22, 24, 25, 27, 28, 31)</t>
  </si>
  <si>
    <t xml:space="preserve">Из общего числа 
(строка 16) - в форме малых предприятий
</t>
  </si>
  <si>
    <t xml:space="preserve">Из общего числа 
(строка 16) - в сельской местности
</t>
  </si>
  <si>
    <t>физкультурно-спортивные клубы</t>
  </si>
  <si>
    <t xml:space="preserve">   из них:
        фитнес-клубы
</t>
  </si>
  <si>
    <t>организации дополнительного  образования детей и осуществляющие спортивную подготовку</t>
  </si>
  <si>
    <t xml:space="preserve">    - заслуженный  мастер спорта</t>
  </si>
  <si>
    <t xml:space="preserve">    -мастер спорта международного класса и Гроссмейстер России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</si>
  <si>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</si>
  <si>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</si>
  <si>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</si>
  <si>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</si>
  <si>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</si>
  <si>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19-29 лет</t>
  </si>
  <si>
    <t>- спот (плаза начального уровня)</t>
  </si>
  <si>
    <t xml:space="preserve">        детские и 
        подростковые</t>
  </si>
  <si>
    <t>отчитывающейся
организации по ОКПО ( для территориально обособленного подразделения - идентификационный номер)</t>
  </si>
  <si>
    <t>3 - 15лет</t>
  </si>
  <si>
    <t>16-18 лет</t>
  </si>
  <si>
    <t>Из общего числа (строка 16)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</si>
  <si>
    <t>Из общего числа (строка 16) - организации, развивающие различные формы хореографического искусства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</si>
  <si>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</si>
  <si>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</si>
  <si>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38, 67)</t>
    </r>
  </si>
  <si>
    <t>Из общего числа бассейнов 
(строка 53) - крытые</t>
  </si>
  <si>
    <t>Сооружения для стрелковых видов спорта – всего (сумма строк 62-64)</t>
  </si>
  <si>
    <t>Объекты городской и рекреационной инфраструктуры, приспособленные для занятий физической культурой и спортом - всего (сумма строк 68-72)</t>
  </si>
  <si>
    <t>Расходы – всего (сумма строк 74-80)</t>
  </si>
  <si>
    <t>Cодержание спортивных
сооружений</t>
  </si>
  <si>
    <t>Cпортивная подготовка по спорту глухих;</t>
  </si>
  <si>
    <t>Cпортивная подготовка по спорту лиц с интеллектуальными нарушениями;</t>
  </si>
  <si>
    <t>Cпортивная подготовка по спорту лиц с поражением опорно-двигательного аппарата;</t>
  </si>
  <si>
    <t>Cпортивная подготовка по спорту слепых;</t>
  </si>
  <si>
    <t>Cпортивная подготовка по футболу лиц с заболеванием церебральным параличом;</t>
  </si>
  <si>
    <t>Пропаганда физической культуры, спорта и здорового образа жизни;</t>
  </si>
  <si>
    <t>Проведение занятий физкультурно-спортивной направленности по месту проживания граждан;</t>
  </si>
  <si>
    <t>Организация и проведение официальных спортивных мероприятий;</t>
  </si>
  <si>
    <t>Участие в организации официальных спортивных мероприятий;</t>
  </si>
  <si>
    <t>Организация и проведение официальных физкультурных (физкультурно-оздоровительных) мероприятий;</t>
  </si>
  <si>
    <t>Обеспечение доступа к спортивным объектам;</t>
  </si>
  <si>
    <t>Организация развития национальных видов спорта;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</si>
  <si>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ГТО);</t>
  </si>
  <si>
    <t>Организация и проведение мероприятий по военно-прикладным видам спорта;</t>
  </si>
  <si>
    <t>Организация и проведение мероприятий по служебно-прикладным видам спорта;</t>
  </si>
  <si>
    <t>Организация и проведение всероссийских смотров физической подготовки граждан допризывного и призывного возрастов к военной службе;</t>
  </si>
  <si>
    <t>Организация и проведение спортивно-оздоровительной работы по развитию физической культуры и спорта среди различных групп населения;</t>
  </si>
  <si>
    <t>Организация и обеспечение экспериментальной и инновационной деятельности в области физкультуры и спорта;</t>
  </si>
  <si>
    <t>Должностное лицо,
ответственное за предоставление
первичных статистических данных (лицо,
уполномоченное предоставлять
первичные статистические данные  от
имени юридического лица)</t>
  </si>
  <si>
    <t>Раздел V. Развитие видов спорта и двигательной активности</t>
  </si>
  <si>
    <t>(82)</t>
  </si>
  <si>
    <t>(83)</t>
  </si>
  <si>
    <t>(84)</t>
  </si>
  <si>
    <t>(36)</t>
  </si>
  <si>
    <t>Численность
занимающихся и их квалификация 
(человек)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</si>
  <si>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</si>
  <si>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</si>
  <si>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</si>
  <si>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</si>
  <si>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</si>
  <si>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</si>
  <si>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</si>
  <si>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</si>
  <si>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</si>
  <si>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</si>
  <si>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Число штатных тренеров, 
тренеров-преподавателей (человек)</t>
  </si>
  <si>
    <t>Со спепциальным образованием</t>
  </si>
  <si>
    <t>Высшим</t>
  </si>
  <si>
    <t>Средним</t>
  </si>
  <si>
    <t>Число спортивных судей</t>
  </si>
  <si>
    <t>Всего видов спорта (сумма строк 86-187, 189-217, 218, 221, 230, 241, 248)</t>
  </si>
  <si>
    <t>Армреслинг</t>
  </si>
  <si>
    <t>Воздушно-силовая втлетика (воркаут)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</si>
  <si>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</si>
  <si>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</si>
  <si>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</si>
  <si>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</si>
  <si>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</si>
  <si>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</si>
  <si>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</si>
  <si>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 xml:space="preserve">в том числе:гонки на охотничьих лыжах
</t>
  </si>
  <si>
    <t>таврели</t>
  </si>
  <si>
    <t xml:space="preserve">в том числе:
автомодельный спорт
</t>
  </si>
  <si>
    <t>Айсшток</t>
  </si>
  <si>
    <t>Водно-спасательное многоборье</t>
  </si>
  <si>
    <t>Корфбол</t>
  </si>
  <si>
    <t>Петанк</t>
  </si>
  <si>
    <t>Регбол</t>
  </si>
  <si>
    <t>Спортивная йога</t>
  </si>
  <si>
    <t>Страйкбол</t>
  </si>
  <si>
    <t>Флаинг диск</t>
  </si>
  <si>
    <t>Футгольф</t>
  </si>
  <si>
    <t>в том числе:хореография (танцы)</t>
  </si>
  <si>
    <t>вело и пешие маршруты</t>
  </si>
  <si>
    <t>моржевание</t>
  </si>
  <si>
    <t>беговелы, самокаты</t>
  </si>
  <si>
    <t>крикет</t>
  </si>
  <si>
    <t>крокет</t>
  </si>
  <si>
    <t xml:space="preserve">Другие </t>
  </si>
  <si>
    <t>Скейтбординг</t>
  </si>
  <si>
    <t>Загруженность</t>
  </si>
  <si>
    <t>Мощность</t>
  </si>
  <si>
    <t>Нарушение порядка предоставления первичных статистических данных, или несвоевременное предоставление этих данных, либо предоставление
недостоверных первичных статистических данных влечет ответственность, установленную статьей
13.19 Кодекса Российской Федерации об административных правонарушениях от 30.12.2001 N
195-ФЗ, а также статьей 3 Закона Российской Федерации от 13.05.1992 N 2761-1 "Об
ответственности за нарушение порядка представления государственной статистической
отчетности"</t>
  </si>
  <si>
    <t>Всего спортивных сооружений (сумма строк  39, 40, 43, 48, 49, 52,53, 59 -61, 65, 66)</t>
  </si>
  <si>
    <t>Прикладные виды спорта – всего
(сумма строк 219-220)</t>
  </si>
  <si>
    <t>Национальные виды спорта – всего 
(сумма строк 222-229)</t>
  </si>
  <si>
    <t>Виды спорта, признанные в Российской Федерации (сумма строк 231-240)</t>
  </si>
  <si>
    <t>Иные виды двигательной активности (сумма строк 242-247)</t>
  </si>
  <si>
    <t>Всего (сумма строк 249-266)</t>
  </si>
  <si>
    <t xml:space="preserve">Присвоено спортивных званий - всего (сумма строк 269-271) </t>
  </si>
  <si>
    <t>Присвоено спортивных разрядов</t>
  </si>
  <si>
    <t xml:space="preserve">Манежи - всего </t>
  </si>
  <si>
    <t>Плавательные бассейны - всего</t>
  </si>
  <si>
    <t>Приказ Росстата:
Об утверждении формы
от 27.03.2019 N 172
О внесении изменений
(при наличии)
от __________ N ___
от __________ N ___</t>
  </si>
  <si>
    <t>всего</t>
  </si>
  <si>
    <t>женщин</t>
  </si>
  <si>
    <t>Комитет физической культуры и спорта администрации города Нефтеюганска</t>
  </si>
  <si>
    <t>628301, ХМАО - Югра, г. Нефтеюганск, 5 микрорайон, дом 11</t>
  </si>
  <si>
    <t xml:space="preserve">председатель комитета </t>
  </si>
  <si>
    <t>8 3463 27-63-35</t>
  </si>
  <si>
    <t>sportkomitet@admugansk.ru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</si>
</sst>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\ _₽_-;\-* #,##0\ _₽_-;_-* &quot;-&quot;??\ _₽_-;_-@_-"/>
    <numFmt numFmtId="166" formatCode="_-* #,##0.0\ _₽_-;\-* #,##0.0\ _₽_-;_-* &quot;-&quot;??\ _₽_-;_-@_-"/>
    <numFmt numFmtId="167" formatCode="#,##0.0"/>
  </numFmts>
  <fonts count="13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name val="Arial"/>
      <family val="2"/>
      <charset val="128"/>
    </font>
    <font>
      <b/>
      <sz val="12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1" fillId="2" borderId="0" applyBorder="0" applyProtection="0"/>
    <xf numFmtId="165" fontId="12" fillId="3" borderId="47">
      <alignment horizontal="center" vertical="center"/>
    </xf>
    <xf numFmtId="164" fontId="1" fillId="0" borderId="0" applyBorder="0" applyAlignment="0" applyProtection="0"/>
  </cellStyleXfs>
  <cellXfs count="172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0" fillId="0" borderId="8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Protection="1"/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5" fontId="1" fillId="0" borderId="1" xfId="3" applyNumberFormat="1" applyBorder="1" applyAlignment="1" applyProtection="1">
      <alignment horizontal="center" vertical="center" wrapText="1"/>
      <protection locked="0"/>
    </xf>
    <xf numFmtId="165" fontId="1" fillId="0" borderId="1" xfId="3" applyNumberFormat="1" applyBorder="1" applyAlignment="1" applyProtection="1">
      <alignment horizontal="center" vertical="center"/>
    </xf>
    <xf numFmtId="165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164" fontId="1" fillId="0" borderId="1" xfId="3" applyBorder="1" applyAlignment="1" applyProtection="1">
      <alignment horizontal="center" vertical="center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5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5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1" xfId="0" quotePrefix="1" applyFont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5" fontId="1" fillId="3" borderId="1" xfId="3" applyNumberFormat="1" applyFill="1" applyBorder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165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center" vertical="center" wrapText="1"/>
    </xf>
    <xf numFmtId="165" fontId="0" fillId="0" borderId="1" xfId="3" applyNumberFormat="1" applyFont="1" applyBorder="1" applyAlignment="1" applyProtection="1">
      <alignment horizontal="center" vertical="center"/>
      <protection locked="0"/>
    </xf>
    <xf numFmtId="16" fontId="0" fillId="5" borderId="10" xfId="0" applyNumberFormat="1" applyFont="1" applyFill="1" applyBorder="1" applyAlignment="1" applyProtection="1">
      <alignment horizont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5" fontId="1" fillId="0" borderId="1" xfId="3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165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165" fontId="12" fillId="3" borderId="47" xfId="2">
      <alignment horizontal="center" vertical="center"/>
    </xf>
    <xf numFmtId="165" fontId="10" fillId="3" borderId="47" xfId="2" applyFont="1">
      <alignment horizontal="center" vertical="center"/>
    </xf>
    <xf numFmtId="167" fontId="1" fillId="3" borderId="1" xfId="3" applyNumberFormat="1" applyFont="1" applyFill="1" applyBorder="1" applyAlignment="1" applyProtection="1">
      <alignment horizontal="center" vertical="center"/>
      <protection hidden="1"/>
    </xf>
    <xf numFmtId="167" fontId="1" fillId="3" borderId="1" xfId="3" applyNumberFormat="1" applyFill="1" applyBorder="1" applyAlignment="1" applyProtection="1">
      <alignment horizontal="center" vertical="center"/>
    </xf>
    <xf numFmtId="3" fontId="12" fillId="3" borderId="47" xfId="2" applyNumberFormat="1">
      <alignment horizontal="center" vertical="center"/>
    </xf>
    <xf numFmtId="0" fontId="0" fillId="0" borderId="0" xfId="0" applyFill="1" applyProtection="1"/>
    <xf numFmtId="165" fontId="1" fillId="0" borderId="0" xfId="3" applyNumberFormat="1" applyFill="1" applyBorder="1" applyProtection="1"/>
    <xf numFmtId="165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164" fontId="1" fillId="0" borderId="0" xfId="3" applyFill="1" applyBorder="1" applyProtection="1"/>
    <xf numFmtId="165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3" fontId="0" fillId="3" borderId="1" xfId="0" applyNumberFormat="1" applyFont="1" applyFill="1" applyBorder="1" applyAlignment="1" applyProtection="1">
      <alignment horizontal="center" vertical="center"/>
      <protection locked="0"/>
    </xf>
    <xf numFmtId="167" fontId="1" fillId="3" borderId="1" xfId="3" applyNumberFormat="1" applyFill="1" applyBorder="1" applyAlignment="1" applyProtection="1">
      <alignment horizontal="center" vertical="center"/>
      <protection hidden="1"/>
    </xf>
    <xf numFmtId="1" fontId="12" fillId="3" borderId="0" xfId="0" applyNumberFormat="1" applyFont="1" applyFill="1" applyAlignment="1" applyProtection="1">
      <alignment horizontal="center" vertical="center"/>
      <protection hidden="1"/>
    </xf>
    <xf numFmtId="1" fontId="12" fillId="3" borderId="1" xfId="0" applyNumberFormat="1" applyFont="1" applyFill="1" applyBorder="1" applyAlignment="1" applyProtection="1">
      <alignment horizontal="center" vertical="center"/>
      <protection hidden="1"/>
    </xf>
    <xf numFmtId="165" fontId="12" fillId="3" borderId="47" xfId="2" applyProtection="1">
      <alignment horizontal="center" vertical="center"/>
      <protection hidden="1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18" xfId="0" applyNumberFormat="1" applyFont="1" applyBorder="1" applyAlignment="1" applyProtection="1">
      <alignment horizontal="center" vertical="center" wrapText="1"/>
    </xf>
    <xf numFmtId="0" fontId="0" fillId="0" borderId="20" xfId="0" applyNumberFormat="1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167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95"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0070C0"/>
      </font>
      <fill>
        <patternFill patternType="solid"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G25"/>
  <sheetViews>
    <sheetView topLeftCell="A24" zoomScale="90" zoomScaleNormal="90" workbookViewId="0">
      <selection activeCell="D1" sqref="A1:G25"/>
    </sheetView>
  </sheetViews>
  <sheetFormatPr defaultColWidth="11.5703125" defaultRowHeight="12.75"/>
  <cols>
    <col min="1" max="1" width="2.7109375" style="6" customWidth="1"/>
    <col min="2" max="2" width="46.7109375" style="6" customWidth="1"/>
    <col min="3" max="3" width="18.28515625" style="6" customWidth="1"/>
    <col min="4" max="4" width="33.7109375" style="6" customWidth="1"/>
    <col min="5" max="5" width="10.140625" style="6" customWidth="1"/>
    <col min="6" max="6" width="45.42578125" style="6" customWidth="1"/>
    <col min="7" max="7" width="22.42578125" style="6" customWidth="1"/>
    <col min="8" max="16384" width="11.5703125" style="6"/>
  </cols>
  <sheetData>
    <row r="1" spans="1:6" ht="13.5" thickBot="1"/>
    <row r="2" spans="1:6" ht="13.5" thickBot="1">
      <c r="A2" s="103" t="s">
        <v>0</v>
      </c>
      <c r="B2" s="104"/>
      <c r="C2" s="104"/>
      <c r="D2" s="104"/>
      <c r="E2" s="104"/>
      <c r="F2" s="105"/>
    </row>
    <row r="3" spans="1:6" ht="13.5" thickBot="1"/>
    <row r="4" spans="1:6" ht="13.5" thickBot="1">
      <c r="A4" s="106" t="s">
        <v>1</v>
      </c>
      <c r="B4" s="107"/>
      <c r="C4" s="107"/>
      <c r="D4" s="107"/>
      <c r="E4" s="107"/>
      <c r="F4" s="108"/>
    </row>
    <row r="5" spans="1:6" ht="13.5" thickBot="1"/>
    <row r="6" spans="1:6" ht="81" customHeight="1" thickBot="1">
      <c r="A6" s="109" t="s">
        <v>402</v>
      </c>
      <c r="B6" s="110"/>
      <c r="C6" s="110"/>
      <c r="D6" s="110"/>
      <c r="E6" s="110"/>
      <c r="F6" s="111"/>
    </row>
    <row r="7" spans="1:6" ht="13.5" thickBot="1"/>
    <row r="8" spans="1:6" ht="13.5" thickBot="1">
      <c r="A8" s="106" t="s">
        <v>2</v>
      </c>
      <c r="B8" s="107"/>
      <c r="C8" s="107"/>
      <c r="D8" s="107"/>
      <c r="E8" s="107"/>
      <c r="F8" s="108"/>
    </row>
    <row r="9" spans="1:6" ht="13.5" thickBot="1"/>
    <row r="10" spans="1:6">
      <c r="A10" s="112" t="s">
        <v>278</v>
      </c>
      <c r="B10" s="113"/>
      <c r="C10" s="113"/>
      <c r="D10" s="113"/>
      <c r="E10" s="113"/>
      <c r="F10" s="114"/>
    </row>
    <row r="11" spans="1:6">
      <c r="A11" s="7"/>
      <c r="B11" s="115" t="s">
        <v>279</v>
      </c>
      <c r="C11" s="115"/>
      <c r="D11" s="19">
        <v>22</v>
      </c>
      <c r="E11" s="8" t="s">
        <v>3</v>
      </c>
      <c r="F11" s="9"/>
    </row>
    <row r="12" spans="1:6" ht="13.5" thickBot="1">
      <c r="A12" s="10"/>
      <c r="B12" s="11"/>
      <c r="C12" s="11"/>
      <c r="D12" s="12"/>
      <c r="E12" s="11"/>
      <c r="F12" s="13"/>
    </row>
    <row r="13" spans="1:6" ht="13.5" thickBot="1"/>
    <row r="14" spans="1:6" ht="26.25" thickBot="1">
      <c r="A14" s="96" t="s">
        <v>4</v>
      </c>
      <c r="B14" s="97"/>
      <c r="C14" s="98"/>
      <c r="D14" s="14" t="s">
        <v>5</v>
      </c>
      <c r="F14" s="15" t="s">
        <v>283</v>
      </c>
    </row>
    <row r="15" spans="1:6" ht="100.15" customHeight="1" thickBot="1">
      <c r="A15" s="122" t="s">
        <v>280</v>
      </c>
      <c r="B15" s="122"/>
      <c r="C15" s="122"/>
      <c r="D15" s="99" t="s">
        <v>6</v>
      </c>
      <c r="F15" s="16" t="s">
        <v>413</v>
      </c>
    </row>
    <row r="16" spans="1:6" ht="18.600000000000001" customHeight="1" thickBot="1">
      <c r="A16" s="123"/>
      <c r="B16" s="123"/>
      <c r="C16" s="123"/>
      <c r="D16" s="124"/>
      <c r="F16" s="17" t="s">
        <v>7</v>
      </c>
    </row>
    <row r="17" spans="1:7" ht="80.45" customHeight="1">
      <c r="A17" s="125" t="s">
        <v>281</v>
      </c>
      <c r="B17" s="125"/>
      <c r="C17" s="125"/>
      <c r="D17" s="63" t="s">
        <v>8</v>
      </c>
    </row>
    <row r="18" spans="1:7" ht="52.9" customHeight="1">
      <c r="A18" s="123" t="s">
        <v>282</v>
      </c>
      <c r="B18" s="123"/>
      <c r="C18" s="123"/>
      <c r="D18" s="63" t="s">
        <v>9</v>
      </c>
    </row>
    <row r="19" spans="1:7" ht="13.5" thickBot="1"/>
    <row r="20" spans="1:7" ht="13.5" thickBot="1">
      <c r="A20" s="116" t="s">
        <v>284</v>
      </c>
      <c r="B20" s="117"/>
      <c r="C20" s="118" t="s">
        <v>416</v>
      </c>
      <c r="D20" s="118"/>
      <c r="E20" s="118"/>
      <c r="F20" s="118"/>
      <c r="G20" s="119"/>
    </row>
    <row r="21" spans="1:7" ht="13.5" thickBot="1">
      <c r="A21" s="120" t="s">
        <v>285</v>
      </c>
      <c r="B21" s="120"/>
      <c r="C21" s="121" t="s">
        <v>417</v>
      </c>
      <c r="D21" s="121"/>
      <c r="E21" s="121"/>
      <c r="F21" s="121"/>
      <c r="G21" s="121"/>
    </row>
    <row r="22" spans="1:7" ht="13.5" thickBot="1">
      <c r="A22" s="94" t="s">
        <v>10</v>
      </c>
      <c r="B22" s="95"/>
      <c r="C22" s="96" t="s">
        <v>11</v>
      </c>
      <c r="D22" s="97"/>
      <c r="E22" s="97"/>
      <c r="F22" s="97"/>
      <c r="G22" s="98"/>
    </row>
    <row r="23" spans="1:7" ht="54" customHeight="1">
      <c r="A23" s="94"/>
      <c r="B23" s="94"/>
      <c r="C23" s="99" t="s">
        <v>317</v>
      </c>
      <c r="D23" s="99"/>
      <c r="E23" s="100"/>
      <c r="F23" s="100"/>
      <c r="G23" s="20"/>
    </row>
    <row r="24" spans="1:7" ht="13.5" thickBot="1">
      <c r="A24" s="93">
        <v>1</v>
      </c>
      <c r="B24" s="93"/>
      <c r="C24" s="93">
        <v>2</v>
      </c>
      <c r="D24" s="93"/>
      <c r="E24" s="93">
        <v>3</v>
      </c>
      <c r="F24" s="93"/>
      <c r="G24" s="18">
        <v>4</v>
      </c>
    </row>
    <row r="25" spans="1:7" ht="12.75" customHeight="1" thickBot="1">
      <c r="A25" s="101">
        <v>609402</v>
      </c>
      <c r="B25" s="102"/>
      <c r="C25" s="91">
        <v>78197067</v>
      </c>
      <c r="D25" s="92"/>
      <c r="E25" s="91"/>
      <c r="F25" s="92"/>
      <c r="G25" s="21"/>
    </row>
  </sheetData>
  <sheetProtection password="D941" sheet="1"/>
  <mergeCells count="25"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  <mergeCell ref="A2:F2"/>
    <mergeCell ref="A4:F4"/>
    <mergeCell ref="A6:F6"/>
    <mergeCell ref="A8:F8"/>
    <mergeCell ref="A10:F10"/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</mergeCells>
  <pageMargins left="0.78749999999999998" right="0.78749999999999998" top="1.0249999999999999" bottom="1.0249999999999999" header="0.78749999999999998" footer="0.78749999999999998"/>
  <pageSetup paperSize="9" scale="70" orientation="landscape" useFirstPageNumber="1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21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9" sqref="O19"/>
    </sheetView>
  </sheetViews>
  <sheetFormatPr defaultColWidth="11.5703125" defaultRowHeight="12.75"/>
  <cols>
    <col min="1" max="1" width="34.7109375" customWidth="1"/>
    <col min="2" max="2" width="5.85546875" customWidth="1"/>
    <col min="3" max="3" width="15.85546875" customWidth="1"/>
    <col min="4" max="4" width="20.7109375" customWidth="1"/>
    <col min="5" max="5" width="14" customWidth="1"/>
    <col min="6" max="6" width="14.140625" customWidth="1"/>
    <col min="7" max="7" width="14.28515625" customWidth="1"/>
    <col min="8" max="8" width="12.710937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3" width="15.7109375" customWidth="1"/>
  </cols>
  <sheetData>
    <row r="1" spans="1:13" ht="18">
      <c r="A1" s="126" t="s">
        <v>12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24.6" customHeight="1">
      <c r="A3" s="127" t="s">
        <v>14</v>
      </c>
      <c r="B3" s="127" t="s">
        <v>15</v>
      </c>
      <c r="C3" s="127" t="s">
        <v>16</v>
      </c>
      <c r="D3" s="128" t="s">
        <v>17</v>
      </c>
      <c r="E3" s="128"/>
      <c r="F3" s="128"/>
      <c r="G3" s="128"/>
      <c r="H3" s="128"/>
      <c r="I3" s="128"/>
      <c r="J3" s="128"/>
      <c r="K3" s="128"/>
      <c r="L3" s="128"/>
      <c r="M3" s="127" t="s">
        <v>18</v>
      </c>
    </row>
    <row r="4" spans="1:13" ht="67.150000000000006" customHeight="1">
      <c r="A4" s="127"/>
      <c r="B4" s="127"/>
      <c r="C4" s="127"/>
      <c r="D4" s="127" t="s">
        <v>19</v>
      </c>
      <c r="E4" s="127" t="s">
        <v>20</v>
      </c>
      <c r="F4" s="127" t="s">
        <v>21</v>
      </c>
      <c r="G4" s="127"/>
      <c r="H4" s="127" t="s">
        <v>22</v>
      </c>
      <c r="I4" s="128" t="s">
        <v>23</v>
      </c>
      <c r="J4" s="128"/>
      <c r="K4" s="128"/>
      <c r="L4" s="127" t="s">
        <v>24</v>
      </c>
      <c r="M4" s="127"/>
    </row>
    <row r="5" spans="1:13" ht="52.9" customHeight="1">
      <c r="A5" s="127"/>
      <c r="B5" s="127"/>
      <c r="C5" s="127"/>
      <c r="D5" s="127"/>
      <c r="E5" s="127"/>
      <c r="F5" s="5" t="s">
        <v>25</v>
      </c>
      <c r="G5" s="5" t="s">
        <v>26</v>
      </c>
      <c r="H5" s="127"/>
      <c r="I5" s="4" t="s">
        <v>27</v>
      </c>
      <c r="J5" s="4" t="s">
        <v>28</v>
      </c>
      <c r="K5" s="4" t="s">
        <v>29</v>
      </c>
      <c r="L5" s="127"/>
      <c r="M5" s="127"/>
    </row>
    <row r="6" spans="1:13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</row>
    <row r="7" spans="1:13" ht="38.25">
      <c r="A7" s="2" t="s">
        <v>30</v>
      </c>
      <c r="B7" s="1">
        <v>1</v>
      </c>
      <c r="C7" s="88">
        <f>SUM(C8:C15)+SUM(C18:C20)</f>
        <v>363</v>
      </c>
      <c r="D7" s="89">
        <f>SUM(D8:D15)+SUM(D18:D20)</f>
        <v>12</v>
      </c>
      <c r="E7" s="89">
        <f>SUM(E8:E15)+SUM(E18:E20)</f>
        <v>0</v>
      </c>
      <c r="F7" s="88">
        <f t="shared" ref="F7:M7" si="0">SUM(F8:F15)+SUM(F18:F20)</f>
        <v>202</v>
      </c>
      <c r="G7" s="89">
        <f t="shared" si="0"/>
        <v>18</v>
      </c>
      <c r="H7" s="88">
        <f t="shared" si="0"/>
        <v>0</v>
      </c>
      <c r="I7" s="89">
        <f t="shared" si="0"/>
        <v>56</v>
      </c>
      <c r="J7" s="88">
        <f t="shared" si="0"/>
        <v>301</v>
      </c>
      <c r="K7" s="89">
        <f t="shared" si="0"/>
        <v>6</v>
      </c>
      <c r="L7" s="88">
        <f t="shared" si="0"/>
        <v>216</v>
      </c>
      <c r="M7" s="89">
        <f t="shared" si="0"/>
        <v>16</v>
      </c>
    </row>
    <row r="8" spans="1:13" ht="63.75">
      <c r="A8" s="3" t="s">
        <v>31</v>
      </c>
      <c r="B8" s="1">
        <v>2</v>
      </c>
      <c r="C8" s="90">
        <f>SUM(I8:K8)</f>
        <v>22</v>
      </c>
      <c r="D8" s="40">
        <v>2</v>
      </c>
      <c r="E8" s="40"/>
      <c r="F8" s="40">
        <v>20</v>
      </c>
      <c r="G8" s="40">
        <v>2</v>
      </c>
      <c r="H8" s="40"/>
      <c r="I8" s="40">
        <v>2</v>
      </c>
      <c r="J8" s="40">
        <v>20</v>
      </c>
      <c r="K8" s="40"/>
      <c r="L8" s="40">
        <v>20</v>
      </c>
      <c r="M8" s="40"/>
    </row>
    <row r="9" spans="1:13" ht="38.25">
      <c r="A9" s="3" t="s">
        <v>32</v>
      </c>
      <c r="B9" s="1">
        <v>3</v>
      </c>
      <c r="C9" s="90">
        <f t="shared" ref="C9:C21" si="1">SUM(I9:K9)</f>
        <v>80</v>
      </c>
      <c r="D9" s="40">
        <v>6</v>
      </c>
      <c r="E9" s="40"/>
      <c r="F9" s="40">
        <v>72</v>
      </c>
      <c r="G9" s="40">
        <v>8</v>
      </c>
      <c r="H9" s="40"/>
      <c r="I9" s="40">
        <v>17</v>
      </c>
      <c r="J9" s="40">
        <v>62</v>
      </c>
      <c r="K9" s="40">
        <v>1</v>
      </c>
      <c r="L9" s="40">
        <v>35</v>
      </c>
      <c r="M9" s="40"/>
    </row>
    <row r="10" spans="1:13" ht="51">
      <c r="A10" s="3" t="s">
        <v>33</v>
      </c>
      <c r="B10" s="1">
        <v>4</v>
      </c>
      <c r="C10" s="90">
        <f t="shared" si="1"/>
        <v>6</v>
      </c>
      <c r="D10" s="40"/>
      <c r="E10" s="40"/>
      <c r="F10" s="40">
        <v>6</v>
      </c>
      <c r="G10" s="40"/>
      <c r="H10" s="40"/>
      <c r="I10" s="40">
        <v>1</v>
      </c>
      <c r="J10" s="40">
        <v>5</v>
      </c>
      <c r="K10" s="40"/>
      <c r="L10" s="40">
        <v>2</v>
      </c>
      <c r="M10" s="40"/>
    </row>
    <row r="11" spans="1:13" ht="51">
      <c r="A11" s="3" t="s">
        <v>34</v>
      </c>
      <c r="B11" s="1">
        <v>5</v>
      </c>
      <c r="C11" s="90">
        <f t="shared" si="1"/>
        <v>2</v>
      </c>
      <c r="D11" s="40"/>
      <c r="E11" s="40"/>
      <c r="F11" s="40">
        <v>2</v>
      </c>
      <c r="G11" s="40"/>
      <c r="H11" s="40"/>
      <c r="I11" s="40">
        <v>2</v>
      </c>
      <c r="J11" s="40"/>
      <c r="K11" s="40"/>
      <c r="L11" s="40">
        <v>1</v>
      </c>
      <c r="M11" s="40"/>
    </row>
    <row r="12" spans="1:13" ht="63.75">
      <c r="A12" s="3" t="s">
        <v>35</v>
      </c>
      <c r="B12" s="1">
        <v>6</v>
      </c>
      <c r="C12" s="90">
        <f t="shared" si="1"/>
        <v>23</v>
      </c>
      <c r="D12" s="40">
        <v>1</v>
      </c>
      <c r="E12" s="40"/>
      <c r="F12" s="40">
        <v>23</v>
      </c>
      <c r="G12" s="40"/>
      <c r="H12" s="40"/>
      <c r="I12" s="40">
        <v>8</v>
      </c>
      <c r="J12" s="40">
        <v>15</v>
      </c>
      <c r="K12" s="40"/>
      <c r="L12" s="40">
        <v>12</v>
      </c>
      <c r="M12" s="40">
        <v>6</v>
      </c>
    </row>
    <row r="13" spans="1:13" ht="25.5">
      <c r="A13" s="3" t="s">
        <v>36</v>
      </c>
      <c r="B13" s="1">
        <v>7</v>
      </c>
      <c r="C13" s="90">
        <f t="shared" si="1"/>
        <v>12</v>
      </c>
      <c r="D13" s="40">
        <v>3</v>
      </c>
      <c r="E13" s="40"/>
      <c r="F13" s="40">
        <v>12</v>
      </c>
      <c r="G13" s="40"/>
      <c r="H13" s="40"/>
      <c r="I13" s="40">
        <v>1</v>
      </c>
      <c r="J13" s="40">
        <v>9</v>
      </c>
      <c r="K13" s="40">
        <v>2</v>
      </c>
      <c r="L13" s="40">
        <v>4</v>
      </c>
      <c r="M13" s="40"/>
    </row>
    <row r="14" spans="1:13" ht="15">
      <c r="A14" s="3" t="s">
        <v>37</v>
      </c>
      <c r="B14" s="1">
        <v>8</v>
      </c>
      <c r="C14" s="90">
        <f t="shared" si="1"/>
        <v>168</v>
      </c>
      <c r="D14" s="40"/>
      <c r="E14" s="40"/>
      <c r="F14" s="40">
        <v>22</v>
      </c>
      <c r="G14" s="40">
        <v>4</v>
      </c>
      <c r="H14" s="40"/>
      <c r="I14" s="40">
        <v>24</v>
      </c>
      <c r="J14" s="40">
        <v>141</v>
      </c>
      <c r="K14" s="40">
        <v>3</v>
      </c>
      <c r="L14" s="40">
        <v>110</v>
      </c>
      <c r="M14" s="40">
        <v>8</v>
      </c>
    </row>
    <row r="15" spans="1:13" ht="15">
      <c r="A15" s="3" t="s">
        <v>38</v>
      </c>
      <c r="B15" s="1">
        <v>9</v>
      </c>
      <c r="C15" s="90">
        <f>SUM(I15+J15+K15)</f>
        <v>35</v>
      </c>
      <c r="D15" s="40"/>
      <c r="E15" s="40"/>
      <c r="F15" s="40">
        <v>33</v>
      </c>
      <c r="G15" s="40">
        <v>2</v>
      </c>
      <c r="H15" s="40"/>
      <c r="I15" s="40"/>
      <c r="J15" s="40">
        <v>35</v>
      </c>
      <c r="K15" s="40"/>
      <c r="L15" s="40">
        <v>18</v>
      </c>
      <c r="M15" s="40">
        <v>2</v>
      </c>
    </row>
    <row r="16" spans="1:13" ht="25.5">
      <c r="A16" s="3" t="s">
        <v>39</v>
      </c>
      <c r="B16" s="1">
        <v>10</v>
      </c>
      <c r="C16" s="90">
        <f t="shared" si="1"/>
        <v>11</v>
      </c>
      <c r="D16" s="40"/>
      <c r="E16" s="40"/>
      <c r="F16" s="40">
        <v>11</v>
      </c>
      <c r="G16" s="40"/>
      <c r="H16" s="40"/>
      <c r="I16" s="40"/>
      <c r="J16" s="40">
        <v>11</v>
      </c>
      <c r="K16" s="40"/>
      <c r="L16" s="40">
        <v>6</v>
      </c>
      <c r="M16" s="40">
        <v>2</v>
      </c>
    </row>
    <row r="17" spans="1:13" ht="15">
      <c r="A17" s="3" t="s">
        <v>40</v>
      </c>
      <c r="B17" s="1">
        <v>11</v>
      </c>
      <c r="C17" s="90">
        <f t="shared" si="1"/>
        <v>1</v>
      </c>
      <c r="D17" s="40"/>
      <c r="E17" s="40"/>
      <c r="F17" s="40">
        <v>1</v>
      </c>
      <c r="G17" s="40"/>
      <c r="H17" s="40"/>
      <c r="I17" s="40"/>
      <c r="J17" s="40">
        <v>1</v>
      </c>
      <c r="K17" s="40"/>
      <c r="L17" s="40"/>
      <c r="M17" s="40"/>
    </row>
    <row r="18" spans="1:13" ht="25.5">
      <c r="A18" s="3" t="s">
        <v>41</v>
      </c>
      <c r="B18" s="1">
        <v>12</v>
      </c>
      <c r="C18" s="90">
        <f t="shared" si="1"/>
        <v>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ht="25.5">
      <c r="A19" s="3" t="s">
        <v>42</v>
      </c>
      <c r="B19" s="1">
        <v>13</v>
      </c>
      <c r="C19" s="90">
        <f t="shared" si="1"/>
        <v>11</v>
      </c>
      <c r="D19" s="40"/>
      <c r="E19" s="40"/>
      <c r="F19" s="40">
        <v>11</v>
      </c>
      <c r="G19" s="40"/>
      <c r="H19" s="40"/>
      <c r="I19" s="40"/>
      <c r="J19" s="40">
        <v>11</v>
      </c>
      <c r="K19" s="40"/>
      <c r="L19" s="40">
        <v>10</v>
      </c>
      <c r="M19" s="40"/>
    </row>
    <row r="20" spans="1:13" ht="25.5">
      <c r="A20" s="3" t="s">
        <v>43</v>
      </c>
      <c r="B20" s="1">
        <v>14</v>
      </c>
      <c r="C20" s="90">
        <f t="shared" si="1"/>
        <v>4</v>
      </c>
      <c r="D20" s="40"/>
      <c r="E20" s="40"/>
      <c r="F20" s="40">
        <v>1</v>
      </c>
      <c r="G20" s="40">
        <v>2</v>
      </c>
      <c r="H20" s="40"/>
      <c r="I20" s="40">
        <v>1</v>
      </c>
      <c r="J20" s="40">
        <v>3</v>
      </c>
      <c r="K20" s="40"/>
      <c r="L20" s="40">
        <v>4</v>
      </c>
      <c r="M20" s="40"/>
    </row>
    <row r="21" spans="1:13" ht="38.25">
      <c r="A21" s="3" t="s">
        <v>44</v>
      </c>
      <c r="B21" s="1">
        <v>15</v>
      </c>
      <c r="C21" s="90">
        <f t="shared" si="1"/>
        <v>87</v>
      </c>
      <c r="D21" s="40"/>
      <c r="E21" s="40"/>
      <c r="F21" s="40">
        <v>26</v>
      </c>
      <c r="G21" s="40">
        <v>2</v>
      </c>
      <c r="H21" s="40"/>
      <c r="I21" s="40">
        <v>12</v>
      </c>
      <c r="J21" s="40">
        <v>72</v>
      </c>
      <c r="K21" s="40">
        <v>3</v>
      </c>
      <c r="L21" s="40">
        <v>46</v>
      </c>
      <c r="M21" s="40">
        <v>2</v>
      </c>
    </row>
  </sheetData>
  <sheetProtection password="D941" sheet="1"/>
  <mergeCells count="13">
    <mergeCell ref="A1:M1"/>
    <mergeCell ref="A3:A5"/>
    <mergeCell ref="B3:B5"/>
    <mergeCell ref="C3:C5"/>
    <mergeCell ref="D3:L3"/>
    <mergeCell ref="A2:M2"/>
    <mergeCell ref="M3:M5"/>
    <mergeCell ref="D4:D5"/>
    <mergeCell ref="E4:E5"/>
    <mergeCell ref="F4:G4"/>
    <mergeCell ref="H4:H5"/>
    <mergeCell ref="I4:K4"/>
    <mergeCell ref="L4:L5"/>
  </mergeCells>
  <conditionalFormatting sqref="F7:G21 C7:C21">
    <cfRule type="expression" dxfId="94" priority="6" stopIfTrue="1">
      <formula>"($F$7+$G$7)&gt;$C$7"</formula>
    </cfRule>
  </conditionalFormatting>
  <conditionalFormatting sqref="C21:M21 C7:M7">
    <cfRule type="expression" dxfId="93" priority="7" stopIfTrue="1">
      <formula>$C$21&gt;$C$7</formula>
    </cfRule>
  </conditionalFormatting>
  <conditionalFormatting sqref="D7:D21 C7:C21">
    <cfRule type="expression" dxfId="92" priority="5" stopIfTrue="1">
      <formula>$D$7&gt;$C$7</formula>
    </cfRule>
  </conditionalFormatting>
  <conditionalFormatting sqref="E7:E21 C7:C21">
    <cfRule type="expression" dxfId="91" priority="4" stopIfTrue="1">
      <formula>$E$7&gt;$C$7</formula>
    </cfRule>
  </conditionalFormatting>
  <conditionalFormatting sqref="C7:C21 H7:H21">
    <cfRule type="expression" dxfId="90" priority="3" stopIfTrue="1">
      <formula>$H$7&gt;$C$7</formula>
    </cfRule>
  </conditionalFormatting>
  <conditionalFormatting sqref="C7:C21 L7:L21">
    <cfRule type="expression" dxfId="89" priority="2" stopIfTrue="1">
      <formula>$L$7&gt;$C$7</formula>
    </cfRule>
  </conditionalFormatting>
  <conditionalFormatting sqref="C15:C17 D15:D17">
    <cfRule type="expression" dxfId="88" priority="14" stopIfTrue="1">
      <formula>$C$15&lt;$D$15</formula>
    </cfRule>
  </conditionalFormatting>
  <conditionalFormatting sqref="C7:C21 I7:K21">
    <cfRule type="expression" dxfId="87" priority="1" stopIfTrue="1">
      <formula>$C$7&lt;&gt;SUM($I$7:$K$7)</formula>
    </cfRule>
  </conditionalFormatting>
  <conditionalFormatting sqref="C15:M15 C16:M17">
    <cfRule type="expression" dxfId="86" priority="10" stopIfTrue="1">
      <formula>$C$15&lt;SUM($C$16:$C$17)</formula>
    </cfRule>
  </conditionalFormatting>
  <conditionalFormatting sqref="C15:C17 F15:G17">
    <cfRule type="expression" dxfId="85" priority="16" stopIfTrue="1">
      <formula>$C$15&lt;($F$15+$G$15)</formula>
    </cfRule>
  </conditionalFormatting>
  <conditionalFormatting sqref="C15:C17 E15:E17">
    <cfRule type="expression" dxfId="84" priority="13" stopIfTrue="1">
      <formula>$C$15&lt;$E$15</formula>
    </cfRule>
  </conditionalFormatting>
  <conditionalFormatting sqref="C15:C17 L15:L17">
    <cfRule type="expression" dxfId="83" priority="11" stopIfTrue="1">
      <formula>$C$15&lt;$L$15</formula>
    </cfRule>
  </conditionalFormatting>
  <conditionalFormatting sqref="C15:C17 H15:H17">
    <cfRule type="expression" dxfId="82" priority="12" stopIfTrue="1">
      <formula>$C$15&lt;$H$15</formula>
    </cfRule>
  </conditionalFormatting>
  <pageMargins left="0.78749999999999998" right="0.78749999999999998" top="1.0249999999999999" bottom="1.0249999999999999" header="0.78749999999999998" footer="0.78749999999999998"/>
  <pageSetup paperSize="9" scale="62" firstPageNumber="0" fitToHeight="0" orientation="landscape" r:id="rId1"/>
  <headerFooter>
    <oddHeader>&amp;C&amp;A</oddHeader>
    <oddFooter>&amp;CСтраница &amp;P</oddFooter>
  </headerFooter>
  <ignoredErrors>
    <ignoredError sqref="C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zoomScale="80" zoomScaleNormal="8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T16" sqref="T16"/>
    </sheetView>
  </sheetViews>
  <sheetFormatPr defaultColWidth="11.5703125" defaultRowHeight="12.75"/>
  <cols>
    <col min="1" max="1" width="23.140625" style="6" customWidth="1"/>
    <col min="2" max="2" width="6.7109375" style="6" customWidth="1"/>
    <col min="3" max="3" width="11.5703125" style="6"/>
    <col min="4" max="4" width="13.28515625" style="6" customWidth="1"/>
    <col min="5" max="5" width="13.85546875" style="6" customWidth="1"/>
    <col min="6" max="6" width="12.42578125" style="6" customWidth="1"/>
    <col min="7" max="8" width="13.5703125" style="6" customWidth="1"/>
    <col min="9" max="9" width="12.85546875" style="6" customWidth="1"/>
    <col min="10" max="10" width="11.7109375" style="6" customWidth="1"/>
    <col min="11" max="11" width="14.140625" style="6" customWidth="1"/>
    <col min="12" max="12" width="12.85546875" style="6" customWidth="1"/>
    <col min="13" max="13" width="13.85546875" style="6" customWidth="1"/>
    <col min="14" max="14" width="15.7109375" style="6" customWidth="1"/>
    <col min="15" max="15" width="13.28515625" style="6" customWidth="1"/>
    <col min="16" max="16" width="13.42578125" style="6" customWidth="1"/>
    <col min="17" max="17" width="15.28515625" style="6" customWidth="1"/>
    <col min="18" max="16384" width="11.5703125" style="6"/>
  </cols>
  <sheetData>
    <row r="1" spans="1:17" ht="18">
      <c r="A1" s="133" t="s">
        <v>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>
      <c r="A2" s="134" t="s">
        <v>46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ht="22.9" customHeight="1">
      <c r="A3" s="130" t="s">
        <v>47</v>
      </c>
      <c r="B3" s="130" t="s">
        <v>15</v>
      </c>
      <c r="C3" s="130" t="s">
        <v>48</v>
      </c>
      <c r="D3" s="130" t="s">
        <v>49</v>
      </c>
      <c r="E3" s="130"/>
      <c r="F3" s="130"/>
      <c r="G3" s="130"/>
      <c r="H3" s="130"/>
      <c r="I3" s="130"/>
      <c r="J3" s="130"/>
      <c r="K3" s="130"/>
      <c r="L3" s="130"/>
      <c r="M3" s="130"/>
      <c r="N3" s="130" t="s">
        <v>50</v>
      </c>
      <c r="O3" s="130" t="s">
        <v>51</v>
      </c>
      <c r="P3" s="130" t="s">
        <v>52</v>
      </c>
      <c r="Q3" s="130" t="s">
        <v>53</v>
      </c>
    </row>
    <row r="4" spans="1:17" ht="26.45" customHeight="1">
      <c r="A4" s="130"/>
      <c r="B4" s="130"/>
      <c r="C4" s="130"/>
      <c r="D4" s="135" t="s">
        <v>16</v>
      </c>
      <c r="E4" s="135" t="s">
        <v>54</v>
      </c>
      <c r="F4" s="135"/>
      <c r="G4" s="135"/>
      <c r="H4" s="135"/>
      <c r="I4" s="135"/>
      <c r="J4" s="135"/>
      <c r="K4" s="135"/>
      <c r="L4" s="135"/>
      <c r="M4" s="135"/>
      <c r="N4" s="130"/>
      <c r="O4" s="130"/>
      <c r="P4" s="130"/>
      <c r="Q4" s="130"/>
    </row>
    <row r="5" spans="1:17" ht="25.15" customHeight="1">
      <c r="A5" s="130"/>
      <c r="B5" s="130"/>
      <c r="C5" s="130"/>
      <c r="D5" s="130"/>
      <c r="E5" s="135" t="s">
        <v>55</v>
      </c>
      <c r="F5" s="135"/>
      <c r="G5" s="135"/>
      <c r="H5" s="135"/>
      <c r="I5" s="135"/>
      <c r="J5" s="135"/>
      <c r="K5" s="130" t="s">
        <v>56</v>
      </c>
      <c r="L5" s="130" t="s">
        <v>57</v>
      </c>
      <c r="M5" s="130" t="s">
        <v>58</v>
      </c>
      <c r="N5" s="130"/>
      <c r="O5" s="130"/>
      <c r="P5" s="130"/>
      <c r="Q5" s="130"/>
    </row>
    <row r="6" spans="1:17" ht="81.599999999999994" customHeight="1">
      <c r="A6" s="130"/>
      <c r="B6" s="130"/>
      <c r="C6" s="130"/>
      <c r="D6" s="130"/>
      <c r="E6" s="22" t="s">
        <v>318</v>
      </c>
      <c r="F6" s="22" t="s">
        <v>319</v>
      </c>
      <c r="G6" s="22" t="s">
        <v>314</v>
      </c>
      <c r="H6" s="22" t="s">
        <v>286</v>
      </c>
      <c r="I6" s="22" t="s">
        <v>287</v>
      </c>
      <c r="J6" s="22" t="s">
        <v>59</v>
      </c>
      <c r="K6" s="130"/>
      <c r="L6" s="130"/>
      <c r="M6" s="130"/>
      <c r="N6" s="130"/>
      <c r="O6" s="130"/>
      <c r="P6" s="130"/>
      <c r="Q6" s="130"/>
    </row>
    <row r="7" spans="1:17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</row>
    <row r="8" spans="1:17" ht="76.5">
      <c r="A8" s="24" t="s">
        <v>301</v>
      </c>
      <c r="B8" s="23">
        <v>16</v>
      </c>
      <c r="C8" s="74">
        <f t="shared" ref="C8:Q8" si="0">SUM(C9,C10,C12,C14,C16,C17,C19,C20,C23)</f>
        <v>75</v>
      </c>
      <c r="D8" s="74">
        <f t="shared" si="0"/>
        <v>58885</v>
      </c>
      <c r="E8" s="74">
        <f t="shared" si="0"/>
        <v>18225</v>
      </c>
      <c r="F8" s="74">
        <f t="shared" si="0"/>
        <v>4294</v>
      </c>
      <c r="G8" s="74">
        <f t="shared" si="0"/>
        <v>14816</v>
      </c>
      <c r="H8" s="74">
        <f t="shared" si="0"/>
        <v>19128</v>
      </c>
      <c r="I8" s="74">
        <f t="shared" si="0"/>
        <v>2402</v>
      </c>
      <c r="J8" s="74">
        <f t="shared" si="0"/>
        <v>20</v>
      </c>
      <c r="K8" s="74">
        <f t="shared" si="0"/>
        <v>27554</v>
      </c>
      <c r="L8" s="74">
        <f t="shared" si="0"/>
        <v>0</v>
      </c>
      <c r="M8" s="74">
        <f t="shared" si="0"/>
        <v>29525</v>
      </c>
      <c r="N8" s="74">
        <f t="shared" si="0"/>
        <v>24669</v>
      </c>
      <c r="O8" s="74">
        <f t="shared" si="0"/>
        <v>237</v>
      </c>
      <c r="P8" s="74">
        <f t="shared" si="0"/>
        <v>75</v>
      </c>
      <c r="Q8" s="74">
        <f t="shared" si="0"/>
        <v>20045</v>
      </c>
    </row>
    <row r="9" spans="1:17" ht="51">
      <c r="A9" s="24" t="s">
        <v>60</v>
      </c>
      <c r="B9" s="23">
        <v>17</v>
      </c>
      <c r="C9" s="42">
        <v>15</v>
      </c>
      <c r="D9" s="74">
        <f>SUM(E9)</f>
        <v>2461</v>
      </c>
      <c r="E9" s="42">
        <v>2461</v>
      </c>
      <c r="F9" s="41" t="s">
        <v>61</v>
      </c>
      <c r="G9" s="41" t="s">
        <v>61</v>
      </c>
      <c r="H9" s="41" t="s">
        <v>61</v>
      </c>
      <c r="I9" s="41" t="s">
        <v>61</v>
      </c>
      <c r="J9" s="41" t="s">
        <v>61</v>
      </c>
      <c r="K9" s="42">
        <v>1101</v>
      </c>
      <c r="L9" s="42"/>
      <c r="M9" s="41" t="s">
        <v>61</v>
      </c>
      <c r="N9" s="42">
        <v>6911</v>
      </c>
      <c r="O9" s="42">
        <v>25</v>
      </c>
      <c r="P9" s="42">
        <v>10</v>
      </c>
      <c r="Q9" s="42">
        <v>191</v>
      </c>
    </row>
    <row r="10" spans="1:17" ht="25.5">
      <c r="A10" s="24" t="s">
        <v>62</v>
      </c>
      <c r="B10" s="23">
        <v>18</v>
      </c>
      <c r="C10" s="42">
        <v>16</v>
      </c>
      <c r="D10" s="74">
        <f>SUM(E10:G10)</f>
        <v>9760</v>
      </c>
      <c r="E10" s="42">
        <v>9020</v>
      </c>
      <c r="F10" s="42">
        <v>740</v>
      </c>
      <c r="G10" s="42"/>
      <c r="H10" s="41" t="s">
        <v>61</v>
      </c>
      <c r="I10" s="41" t="s">
        <v>61</v>
      </c>
      <c r="J10" s="41" t="s">
        <v>61</v>
      </c>
      <c r="K10" s="42">
        <v>3948</v>
      </c>
      <c r="L10" s="42"/>
      <c r="M10" s="41" t="s">
        <v>61</v>
      </c>
      <c r="N10" s="42">
        <v>15620</v>
      </c>
      <c r="O10" s="42">
        <v>193</v>
      </c>
      <c r="P10" s="42">
        <v>49</v>
      </c>
      <c r="Q10" s="42"/>
    </row>
    <row r="11" spans="1:17" ht="25.5">
      <c r="A11" s="24" t="s">
        <v>63</v>
      </c>
      <c r="B11" s="23">
        <v>19</v>
      </c>
      <c r="C11" s="42">
        <v>3</v>
      </c>
      <c r="D11" s="74">
        <f>SUM(E11:G11)</f>
        <v>1053</v>
      </c>
      <c r="E11" s="42">
        <v>942</v>
      </c>
      <c r="F11" s="42">
        <v>111</v>
      </c>
      <c r="G11" s="42"/>
      <c r="H11" s="41" t="s">
        <v>61</v>
      </c>
      <c r="I11" s="41" t="s">
        <v>61</v>
      </c>
      <c r="J11" s="41" t="s">
        <v>61</v>
      </c>
      <c r="K11" s="42">
        <v>519</v>
      </c>
      <c r="L11" s="42"/>
      <c r="M11" s="41" t="s">
        <v>61</v>
      </c>
      <c r="N11" s="41" t="s">
        <v>61</v>
      </c>
      <c r="O11" s="41" t="s">
        <v>61</v>
      </c>
      <c r="P11" s="41" t="s">
        <v>61</v>
      </c>
      <c r="Q11" s="42"/>
    </row>
    <row r="12" spans="1:17" ht="38.25">
      <c r="A12" s="24" t="s">
        <v>64</v>
      </c>
      <c r="B12" s="23">
        <v>20</v>
      </c>
      <c r="C12" s="42">
        <v>1</v>
      </c>
      <c r="D12" s="74">
        <f>SUM(E12:G12)</f>
        <v>1265</v>
      </c>
      <c r="E12" s="42"/>
      <c r="F12" s="42">
        <v>874</v>
      </c>
      <c r="G12" s="42">
        <v>391</v>
      </c>
      <c r="H12" s="41" t="s">
        <v>61</v>
      </c>
      <c r="I12" s="41" t="s">
        <v>61</v>
      </c>
      <c r="J12" s="41" t="s">
        <v>61</v>
      </c>
      <c r="K12" s="42">
        <v>367</v>
      </c>
      <c r="L12" s="42"/>
      <c r="M12" s="42"/>
      <c r="N12" s="42">
        <v>1273</v>
      </c>
      <c r="O12" s="42">
        <v>7</v>
      </c>
      <c r="P12" s="42">
        <v>7</v>
      </c>
      <c r="Q12" s="42"/>
    </row>
    <row r="13" spans="1:17" ht="25.5">
      <c r="A13" s="24" t="s">
        <v>63</v>
      </c>
      <c r="B13" s="23">
        <v>21</v>
      </c>
      <c r="C13" s="42"/>
      <c r="D13" s="74">
        <f>SUM(E13:G13)</f>
        <v>0</v>
      </c>
      <c r="E13" s="42"/>
      <c r="F13" s="42"/>
      <c r="G13" s="42"/>
      <c r="H13" s="41" t="s">
        <v>61</v>
      </c>
      <c r="I13" s="41" t="s">
        <v>61</v>
      </c>
      <c r="J13" s="41" t="s">
        <v>61</v>
      </c>
      <c r="K13" s="42"/>
      <c r="L13" s="42"/>
      <c r="M13" s="42"/>
      <c r="N13" s="41" t="s">
        <v>61</v>
      </c>
      <c r="O13" s="41" t="s">
        <v>61</v>
      </c>
      <c r="P13" s="41" t="s">
        <v>61</v>
      </c>
      <c r="Q13" s="42"/>
    </row>
    <row r="14" spans="1:17" ht="38.25">
      <c r="A14" s="24" t="s">
        <v>65</v>
      </c>
      <c r="B14" s="23">
        <v>22</v>
      </c>
      <c r="C14" s="42">
        <v>1</v>
      </c>
      <c r="D14" s="74">
        <f>SUM(E14:H14)</f>
        <v>865</v>
      </c>
      <c r="E14" s="42">
        <v>5</v>
      </c>
      <c r="F14" s="42">
        <v>420</v>
      </c>
      <c r="G14" s="42">
        <v>440</v>
      </c>
      <c r="H14" s="42"/>
      <c r="I14" s="41" t="s">
        <v>61</v>
      </c>
      <c r="J14" s="41" t="s">
        <v>61</v>
      </c>
      <c r="K14" s="42">
        <v>233</v>
      </c>
      <c r="L14" s="42"/>
      <c r="M14" s="42"/>
      <c r="N14" s="42">
        <v>865</v>
      </c>
      <c r="O14" s="42">
        <v>12</v>
      </c>
      <c r="P14" s="42">
        <v>9</v>
      </c>
      <c r="Q14" s="42">
        <v>259</v>
      </c>
    </row>
    <row r="15" spans="1:17" ht="25.5">
      <c r="A15" s="24" t="s">
        <v>63</v>
      </c>
      <c r="B15" s="23">
        <v>23</v>
      </c>
      <c r="C15" s="42"/>
      <c r="D15" s="74">
        <f>SUM(E15:J15)</f>
        <v>0</v>
      </c>
      <c r="E15" s="42"/>
      <c r="F15" s="42"/>
      <c r="G15" s="42"/>
      <c r="H15" s="42"/>
      <c r="I15" s="42"/>
      <c r="J15" s="42"/>
      <c r="K15" s="42"/>
      <c r="L15" s="42"/>
      <c r="M15" s="42"/>
      <c r="N15" s="41" t="s">
        <v>61</v>
      </c>
      <c r="O15" s="41" t="s">
        <v>61</v>
      </c>
      <c r="P15" s="41" t="s">
        <v>61</v>
      </c>
      <c r="Q15" s="42"/>
    </row>
    <row r="16" spans="1:17" ht="63.75">
      <c r="A16" s="24" t="s">
        <v>306</v>
      </c>
      <c r="B16" s="23">
        <v>24</v>
      </c>
      <c r="C16" s="42">
        <v>6</v>
      </c>
      <c r="D16" s="74">
        <f>SUM(E16:H16)</f>
        <v>3853</v>
      </c>
      <c r="E16" s="42">
        <v>3424</v>
      </c>
      <c r="F16" s="42">
        <v>383</v>
      </c>
      <c r="G16" s="42">
        <v>44</v>
      </c>
      <c r="H16" s="42">
        <v>2</v>
      </c>
      <c r="I16" s="41" t="s">
        <v>61</v>
      </c>
      <c r="J16" s="41" t="s">
        <v>61</v>
      </c>
      <c r="K16" s="42">
        <v>1024</v>
      </c>
      <c r="L16" s="42"/>
      <c r="M16" s="42">
        <v>2</v>
      </c>
      <c r="N16" s="41" t="s">
        <v>61</v>
      </c>
      <c r="O16" s="41" t="s">
        <v>61</v>
      </c>
      <c r="P16" s="41" t="s">
        <v>61</v>
      </c>
      <c r="Q16" s="42"/>
    </row>
    <row r="17" spans="1:17" ht="38.25">
      <c r="A17" s="24" t="s">
        <v>66</v>
      </c>
      <c r="B17" s="23">
        <v>25</v>
      </c>
      <c r="C17" s="42">
        <v>8</v>
      </c>
      <c r="D17" s="74">
        <f>SUM(F17:J17)</f>
        <v>4110</v>
      </c>
      <c r="E17" s="41" t="s">
        <v>61</v>
      </c>
      <c r="F17" s="42">
        <v>321</v>
      </c>
      <c r="G17" s="42">
        <v>3109</v>
      </c>
      <c r="H17" s="42">
        <v>348</v>
      </c>
      <c r="I17" s="42">
        <v>332</v>
      </c>
      <c r="J17" s="42"/>
      <c r="K17" s="42">
        <v>2110</v>
      </c>
      <c r="L17" s="42"/>
      <c r="M17" s="42">
        <v>4110</v>
      </c>
      <c r="N17" s="41" t="s">
        <v>61</v>
      </c>
      <c r="O17" s="41" t="s">
        <v>61</v>
      </c>
      <c r="P17" s="41" t="s">
        <v>61</v>
      </c>
      <c r="Q17" s="42">
        <v>800</v>
      </c>
    </row>
    <row r="18" spans="1:17" ht="25.5">
      <c r="A18" s="24" t="s">
        <v>63</v>
      </c>
      <c r="B18" s="23">
        <v>26</v>
      </c>
      <c r="C18" s="42"/>
      <c r="D18" s="74">
        <f>SUM(E18:J18)</f>
        <v>0</v>
      </c>
      <c r="E18" s="42"/>
      <c r="F18" s="42"/>
      <c r="G18" s="42"/>
      <c r="H18" s="42"/>
      <c r="I18" s="42"/>
      <c r="J18" s="42"/>
      <c r="K18" s="42"/>
      <c r="L18" s="42"/>
      <c r="M18" s="42"/>
      <c r="N18" s="41" t="s">
        <v>61</v>
      </c>
      <c r="O18" s="41" t="s">
        <v>61</v>
      </c>
      <c r="P18" s="41" t="s">
        <v>61</v>
      </c>
      <c r="Q18" s="42"/>
    </row>
    <row r="19" spans="1:17" ht="51">
      <c r="A19" s="24" t="s">
        <v>67</v>
      </c>
      <c r="B19" s="23">
        <v>27</v>
      </c>
      <c r="C19" s="42">
        <v>5</v>
      </c>
      <c r="D19" s="74">
        <f>SUM(E19:J19)</f>
        <v>12565</v>
      </c>
      <c r="E19" s="42">
        <v>3032</v>
      </c>
      <c r="F19" s="42">
        <v>1116</v>
      </c>
      <c r="G19" s="42">
        <v>2320</v>
      </c>
      <c r="H19" s="42">
        <v>5100</v>
      </c>
      <c r="I19" s="42">
        <v>987</v>
      </c>
      <c r="J19" s="42">
        <v>10</v>
      </c>
      <c r="K19" s="42">
        <v>6600</v>
      </c>
      <c r="L19" s="42"/>
      <c r="M19" s="42">
        <v>8060</v>
      </c>
      <c r="N19" s="41" t="s">
        <v>61</v>
      </c>
      <c r="O19" s="41" t="s">
        <v>61</v>
      </c>
      <c r="P19" s="41" t="s">
        <v>61</v>
      </c>
      <c r="Q19" s="42">
        <v>8560</v>
      </c>
    </row>
    <row r="20" spans="1:17" ht="25.5">
      <c r="A20" s="24" t="s">
        <v>304</v>
      </c>
      <c r="B20" s="23">
        <v>28</v>
      </c>
      <c r="C20" s="42">
        <v>17</v>
      </c>
      <c r="D20" s="74">
        <f>SUM(E20:J20)</f>
        <v>23651</v>
      </c>
      <c r="E20" s="42">
        <v>268</v>
      </c>
      <c r="F20" s="42">
        <v>421</v>
      </c>
      <c r="G20" s="42">
        <v>8432</v>
      </c>
      <c r="H20" s="42">
        <v>13485</v>
      </c>
      <c r="I20" s="42">
        <v>1043</v>
      </c>
      <c r="J20" s="42">
        <v>2</v>
      </c>
      <c r="K20" s="42">
        <v>12171</v>
      </c>
      <c r="L20" s="42"/>
      <c r="M20" s="42">
        <v>17080</v>
      </c>
      <c r="N20" s="41" t="s">
        <v>61</v>
      </c>
      <c r="O20" s="41" t="s">
        <v>61</v>
      </c>
      <c r="P20" s="41" t="s">
        <v>61</v>
      </c>
      <c r="Q20" s="42">
        <v>10235</v>
      </c>
    </row>
    <row r="21" spans="1:17" ht="38.25">
      <c r="A21" s="24" t="s">
        <v>305</v>
      </c>
      <c r="B21" s="23">
        <v>29</v>
      </c>
      <c r="C21" s="42">
        <v>11</v>
      </c>
      <c r="D21" s="74">
        <f>SUM(E21:J21)</f>
        <v>19232</v>
      </c>
      <c r="E21" s="42">
        <v>125</v>
      </c>
      <c r="F21" s="42">
        <v>305</v>
      </c>
      <c r="G21" s="42">
        <v>7136</v>
      </c>
      <c r="H21" s="42">
        <v>10898</v>
      </c>
      <c r="I21" s="42">
        <v>766</v>
      </c>
      <c r="J21" s="42">
        <v>2</v>
      </c>
      <c r="K21" s="42">
        <v>9194</v>
      </c>
      <c r="L21" s="42"/>
      <c r="M21" s="42">
        <v>13907</v>
      </c>
      <c r="N21" s="41" t="s">
        <v>61</v>
      </c>
      <c r="O21" s="41" t="s">
        <v>61</v>
      </c>
      <c r="P21" s="41" t="s">
        <v>61</v>
      </c>
      <c r="Q21" s="42">
        <v>6537</v>
      </c>
    </row>
    <row r="22" spans="1:17" ht="37.9" customHeight="1">
      <c r="A22" s="24" t="s">
        <v>316</v>
      </c>
      <c r="B22" s="23">
        <v>30</v>
      </c>
      <c r="C22" s="42">
        <v>1</v>
      </c>
      <c r="D22" s="74">
        <f>SUM(E22:G22)</f>
        <v>110</v>
      </c>
      <c r="E22" s="42">
        <v>110</v>
      </c>
      <c r="F22" s="42"/>
      <c r="G22" s="42"/>
      <c r="H22" s="41" t="s">
        <v>61</v>
      </c>
      <c r="I22" s="41" t="s">
        <v>61</v>
      </c>
      <c r="J22" s="41" t="s">
        <v>61</v>
      </c>
      <c r="K22" s="42"/>
      <c r="L22" s="42"/>
      <c r="M22" s="42"/>
      <c r="N22" s="41" t="s">
        <v>61</v>
      </c>
      <c r="O22" s="41" t="s">
        <v>61</v>
      </c>
      <c r="P22" s="41" t="s">
        <v>61</v>
      </c>
      <c r="Q22" s="42"/>
    </row>
    <row r="23" spans="1:17" ht="63.75">
      <c r="A23" s="24" t="s">
        <v>68</v>
      </c>
      <c r="B23" s="23">
        <v>31</v>
      </c>
      <c r="C23" s="42">
        <v>6</v>
      </c>
      <c r="D23" s="74">
        <f>SUM(E23:J23)</f>
        <v>355</v>
      </c>
      <c r="E23" s="42">
        <v>15</v>
      </c>
      <c r="F23" s="42">
        <v>19</v>
      </c>
      <c r="G23" s="42">
        <v>80</v>
      </c>
      <c r="H23" s="42">
        <v>193</v>
      </c>
      <c r="I23" s="42">
        <v>40</v>
      </c>
      <c r="J23" s="42">
        <v>8</v>
      </c>
      <c r="K23" s="42"/>
      <c r="L23" s="42"/>
      <c r="M23" s="42">
        <v>273</v>
      </c>
      <c r="N23" s="41" t="s">
        <v>61</v>
      </c>
      <c r="O23" s="41" t="s">
        <v>61</v>
      </c>
      <c r="P23" s="41" t="s">
        <v>61</v>
      </c>
      <c r="Q23" s="42"/>
    </row>
    <row r="24" spans="1:17" ht="132.75" customHeight="1">
      <c r="A24" s="24" t="s">
        <v>320</v>
      </c>
      <c r="B24" s="23">
        <v>32</v>
      </c>
      <c r="C24" s="42"/>
      <c r="D24" s="74">
        <f>SUM(E24:J24)</f>
        <v>0</v>
      </c>
      <c r="E24" s="42"/>
      <c r="F24" s="42"/>
      <c r="G24" s="42"/>
      <c r="H24" s="42"/>
      <c r="I24" s="42"/>
      <c r="J24" s="42"/>
      <c r="K24" s="42"/>
      <c r="L24" s="49"/>
      <c r="M24" s="42"/>
      <c r="N24" s="41" t="s">
        <v>61</v>
      </c>
      <c r="O24" s="41" t="s">
        <v>61</v>
      </c>
      <c r="P24" s="41" t="s">
        <v>61</v>
      </c>
      <c r="Q24" s="42"/>
    </row>
    <row r="25" spans="1:17" ht="87" customHeight="1">
      <c r="A25" s="24" t="s">
        <v>321</v>
      </c>
      <c r="B25" s="23">
        <v>33</v>
      </c>
      <c r="C25" s="42">
        <v>2</v>
      </c>
      <c r="D25" s="74">
        <f>SUM(E25:J25)</f>
        <v>282</v>
      </c>
      <c r="E25" s="42">
        <v>282</v>
      </c>
      <c r="F25" s="42"/>
      <c r="G25" s="42"/>
      <c r="H25" s="42"/>
      <c r="I25" s="42"/>
      <c r="J25" s="42"/>
      <c r="K25" s="42">
        <v>174</v>
      </c>
      <c r="L25" s="49"/>
      <c r="M25" s="42"/>
      <c r="N25" s="41" t="s">
        <v>61</v>
      </c>
      <c r="O25" s="41" t="s">
        <v>61</v>
      </c>
      <c r="P25" s="41" t="s">
        <v>61</v>
      </c>
      <c r="Q25" s="42">
        <v>95</v>
      </c>
    </row>
    <row r="26" spans="1:17" ht="51">
      <c r="A26" s="24" t="s">
        <v>302</v>
      </c>
      <c r="B26" s="23">
        <v>34</v>
      </c>
      <c r="C26" s="42">
        <v>4</v>
      </c>
      <c r="D26" s="74">
        <f>SUM(E26:J26)</f>
        <v>952</v>
      </c>
      <c r="E26" s="42">
        <v>168</v>
      </c>
      <c r="F26" s="64">
        <v>73</v>
      </c>
      <c r="G26" s="42">
        <v>201</v>
      </c>
      <c r="H26" s="42">
        <v>462</v>
      </c>
      <c r="I26" s="42">
        <v>48</v>
      </c>
      <c r="J26" s="42">
        <v>0</v>
      </c>
      <c r="K26" s="42">
        <v>768</v>
      </c>
      <c r="L26" s="49"/>
      <c r="M26" s="42">
        <v>652</v>
      </c>
      <c r="N26" s="41" t="s">
        <v>61</v>
      </c>
      <c r="O26" s="41" t="s">
        <v>61</v>
      </c>
      <c r="P26" s="41" t="s">
        <v>61</v>
      </c>
      <c r="Q26" s="42"/>
    </row>
    <row r="27" spans="1:17" ht="51">
      <c r="A27" s="24" t="s">
        <v>303</v>
      </c>
      <c r="B27" s="23">
        <v>35</v>
      </c>
      <c r="C27" s="42"/>
      <c r="D27" s="74">
        <f>SUM(E27:J27)</f>
        <v>0</v>
      </c>
      <c r="E27" s="42"/>
      <c r="F27" s="42"/>
      <c r="G27" s="42"/>
      <c r="H27" s="42"/>
      <c r="I27" s="42"/>
      <c r="J27" s="42"/>
      <c r="K27" s="42"/>
      <c r="L27" s="74">
        <f>SUM(L9,L10,L12,L14,L16,L17,L19,L20,L23)</f>
        <v>0</v>
      </c>
      <c r="M27" s="42"/>
      <c r="N27" s="42"/>
      <c r="O27" s="42"/>
      <c r="P27" s="42"/>
      <c r="Q27" s="42"/>
    </row>
    <row r="32" spans="1:17">
      <c r="A32" s="31" t="s">
        <v>120</v>
      </c>
      <c r="B32" s="131" t="s">
        <v>322</v>
      </c>
      <c r="C32" s="131"/>
      <c r="D32" s="131"/>
      <c r="E32" s="131"/>
      <c r="F32" s="31"/>
      <c r="G32" s="31"/>
      <c r="H32" s="31"/>
      <c r="I32" s="31"/>
    </row>
    <row r="33" spans="1:9">
      <c r="A33" s="31"/>
      <c r="B33" s="131"/>
      <c r="C33" s="131"/>
      <c r="D33" s="131"/>
      <c r="E33" s="131"/>
      <c r="F33" s="31"/>
      <c r="G33" s="31"/>
      <c r="H33" s="31"/>
      <c r="I33" s="31"/>
    </row>
    <row r="34" spans="1:9">
      <c r="A34" s="31"/>
      <c r="B34" s="131"/>
      <c r="C34" s="131"/>
      <c r="D34" s="131"/>
      <c r="E34" s="131"/>
      <c r="F34" s="31"/>
      <c r="G34" s="31"/>
      <c r="H34" s="31"/>
      <c r="I34" s="31"/>
    </row>
    <row r="35" spans="1:9">
      <c r="A35" s="31"/>
      <c r="B35" s="131"/>
      <c r="C35" s="131"/>
      <c r="D35" s="131"/>
      <c r="E35" s="131"/>
      <c r="F35" s="31"/>
      <c r="G35" s="31"/>
      <c r="H35" s="31"/>
      <c r="I35" s="31"/>
    </row>
    <row r="36" spans="1:9">
      <c r="A36" s="31"/>
      <c r="B36" s="131"/>
      <c r="C36" s="131"/>
      <c r="D36" s="131"/>
      <c r="E36" s="131"/>
      <c r="F36" s="54" t="s">
        <v>353</v>
      </c>
      <c r="G36" s="132"/>
      <c r="H36" s="132"/>
      <c r="I36" s="31"/>
    </row>
    <row r="37" spans="1:9">
      <c r="A37" s="31"/>
      <c r="B37" s="31"/>
      <c r="C37" s="31"/>
      <c r="D37" s="31"/>
      <c r="E37" s="31"/>
      <c r="F37" s="31"/>
      <c r="G37" s="31"/>
      <c r="H37" s="31"/>
      <c r="I37" s="31"/>
    </row>
  </sheetData>
  <sheetProtection password="D941" sheet="1"/>
  <mergeCells count="18">
    <mergeCell ref="E5:J5"/>
    <mergeCell ref="K5:K6"/>
    <mergeCell ref="L5:L6"/>
    <mergeCell ref="M5:M6"/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</mergeCells>
  <conditionalFormatting sqref="D27 L8:M8 L27:M27">
    <cfRule type="expression" dxfId="81" priority="61" stopIfTrue="1">
      <formula>OR($L$8&lt;&gt;$D$27,$D$27&lt;&gt;$L$27)</formula>
    </cfRule>
  </conditionalFormatting>
  <conditionalFormatting sqref="C10:D11 Q10:Q11">
    <cfRule type="expression" dxfId="80" priority="42" stopIfTrue="1">
      <formula>$C$11&gt;$C$10</formula>
    </cfRule>
  </conditionalFormatting>
  <conditionalFormatting sqref="C12:D13 M13 Q12:Q13">
    <cfRule type="expression" dxfId="79" priority="43" stopIfTrue="1">
      <formula>$C$13&gt;$C$12</formula>
    </cfRule>
  </conditionalFormatting>
  <conditionalFormatting sqref="C14:D15 M14:M15 Q14:Q15 H14:H15">
    <cfRule type="expression" dxfId="78" priority="44" stopIfTrue="1">
      <formula>$C$15&gt;$C$14</formula>
    </cfRule>
  </conditionalFormatting>
  <conditionalFormatting sqref="C17:C18 E18:M18 Q17:Q18">
    <cfRule type="expression" dxfId="77" priority="45" stopIfTrue="1">
      <formula>$C$18&gt;$C$17</formula>
    </cfRule>
  </conditionalFormatting>
  <conditionalFormatting sqref="C26:M26 Q26 C8:M8 Q8">
    <cfRule type="expression" dxfId="76" priority="49" stopIfTrue="1">
      <formula>C$26&gt;C$8</formula>
    </cfRule>
  </conditionalFormatting>
  <conditionalFormatting sqref="C27:D27 C8:Q8 L27:Q27">
    <cfRule type="expression" dxfId="75" priority="50" stopIfTrue="1">
      <formula>C$27&gt;C$8</formula>
    </cfRule>
  </conditionalFormatting>
  <conditionalFormatting sqref="O8:P10 O12:P12 O14:P14 O27:P27">
    <cfRule type="expression" dxfId="74" priority="58" stopIfTrue="1">
      <formula>$P$8&gt;$O$8</formula>
    </cfRule>
  </conditionalFormatting>
  <conditionalFormatting sqref="Q8:Q27 D8:D27">
    <cfRule type="expression" dxfId="73" priority="57" stopIfTrue="1">
      <formula>$Q8&gt;$D8</formula>
    </cfRule>
  </conditionalFormatting>
  <conditionalFormatting sqref="N8:O10 N12:O12 N14:O14 N27:O27">
    <cfRule type="expression" dxfId="72" priority="56" stopIfTrue="1">
      <formula>$O8&gt;$N8</formula>
    </cfRule>
  </conditionalFormatting>
  <conditionalFormatting sqref="K8 D8:D27 K18 K21:K22 K24 K26">
    <cfRule type="expression" dxfId="71" priority="38" stopIfTrue="1">
      <formula>$K$8&gt;$D$8</formula>
    </cfRule>
  </conditionalFormatting>
  <conditionalFormatting sqref="M8 M13:M16 D8 D12:D27 M18 M21:M22 M24 M26:M27">
    <cfRule type="expression" dxfId="70" priority="40" stopIfTrue="1">
      <formula>$M$8&gt;$D$8</formula>
    </cfRule>
  </conditionalFormatting>
  <conditionalFormatting sqref="L8 D8:D27 L18 L21:L22 L24 L26:L27">
    <cfRule type="expression" dxfId="69" priority="39" stopIfTrue="1">
      <formula>$L$8&gt;$D$8</formula>
    </cfRule>
  </conditionalFormatting>
  <conditionalFormatting sqref="C25:D25 Q25 C8:M8 Q8">
    <cfRule type="expression" dxfId="68" priority="48" stopIfTrue="1">
      <formula>$C$25&gt;$C$8</formula>
    </cfRule>
  </conditionalFormatting>
  <conditionalFormatting sqref="C24:M24 Q24 C8:M8 Q8">
    <cfRule type="expression" dxfId="67" priority="47" stopIfTrue="1">
      <formula>$C$24&gt;$C$8</formula>
    </cfRule>
  </conditionalFormatting>
  <conditionalFormatting sqref="H14">
    <cfRule type="expression" dxfId="66" priority="32" stopIfTrue="1">
      <formula>$K$14&gt;SUM($E$14:$H$14)</formula>
    </cfRule>
  </conditionalFormatting>
  <conditionalFormatting sqref="H16">
    <cfRule type="expression" dxfId="65" priority="31" stopIfTrue="1">
      <formula>$K$16&gt;SUM($E$16:$H$16)</formula>
    </cfRule>
  </conditionalFormatting>
  <conditionalFormatting sqref="D10:D11">
    <cfRule type="expression" dxfId="64" priority="25" stopIfTrue="1">
      <formula>$D$10&lt;$D$11</formula>
    </cfRule>
  </conditionalFormatting>
  <conditionalFormatting sqref="D12:D13 M13">
    <cfRule type="expression" dxfId="63" priority="24" stopIfTrue="1">
      <formula>$D$12&lt;$D$13</formula>
    </cfRule>
  </conditionalFormatting>
  <conditionalFormatting sqref="D14:D15">
    <cfRule type="expression" dxfId="62" priority="23" stopIfTrue="1">
      <formula>$D$14&lt;$D$15</formula>
    </cfRule>
  </conditionalFormatting>
  <conditionalFormatting sqref="D17:D18">
    <cfRule type="expression" dxfId="61" priority="22" stopIfTrue="1">
      <formula>$D$17&lt;$D$18</formula>
    </cfRule>
  </conditionalFormatting>
  <conditionalFormatting sqref="D21:M21 D20">
    <cfRule type="expression" dxfId="60" priority="21" stopIfTrue="1">
      <formula>$D$20&lt;$D$21</formula>
    </cfRule>
  </conditionalFormatting>
  <conditionalFormatting sqref="D20 D22:G22 K22:M22">
    <cfRule type="expression" dxfId="59" priority="19" stopIfTrue="1">
      <formula>$D$20&lt;$D$22</formula>
    </cfRule>
  </conditionalFormatting>
  <conditionalFormatting sqref="E8:J8 E18:J18 H10:J16 E17 E21:J22 F9:J9">
    <cfRule type="expression" dxfId="58" priority="37" stopIfTrue="1">
      <formula>$E$8&lt;&gt;SUM($E$9,$E$10,$E$12,$E$14,$E$16,$E$17,$E$19,$E$20,$E$23)</formula>
    </cfRule>
  </conditionalFormatting>
  <conditionalFormatting sqref="K17">
    <cfRule type="expression" dxfId="57" priority="17">
      <formula>$K17&gt;$D17</formula>
    </cfRule>
  </conditionalFormatting>
  <conditionalFormatting sqref="L17:M17">
    <cfRule type="cellIs" dxfId="56" priority="16" stopIfTrue="1" operator="greaterThan">
      <formula>$D17</formula>
    </cfRule>
  </conditionalFormatting>
  <conditionalFormatting sqref="K9:K16">
    <cfRule type="expression" dxfId="55" priority="15">
      <formula>$K9&gt;$D9</formula>
    </cfRule>
  </conditionalFormatting>
  <conditionalFormatting sqref="L9:L16">
    <cfRule type="cellIs" dxfId="54" priority="14" stopIfTrue="1" operator="greaterThan">
      <formula>$D9</formula>
    </cfRule>
  </conditionalFormatting>
  <conditionalFormatting sqref="M12">
    <cfRule type="cellIs" dxfId="53" priority="13" stopIfTrue="1" operator="greaterThan">
      <formula>$D12</formula>
    </cfRule>
  </conditionalFormatting>
  <conditionalFormatting sqref="E20:M20">
    <cfRule type="expression" dxfId="52" priority="12">
      <formula>SUM(E$21:E$22)&gt;E$20</formula>
    </cfRule>
  </conditionalFormatting>
  <conditionalFormatting sqref="K19:K20">
    <cfRule type="expression" dxfId="51" priority="11">
      <formula>$K19&gt;$D19</formula>
    </cfRule>
  </conditionalFormatting>
  <conditionalFormatting sqref="L19:M20">
    <cfRule type="cellIs" dxfId="50" priority="10" stopIfTrue="1" operator="greaterThan">
      <formula>$D19</formula>
    </cfRule>
  </conditionalFormatting>
  <conditionalFormatting sqref="K23">
    <cfRule type="expression" dxfId="49" priority="9">
      <formula>$K23&gt;$D23</formula>
    </cfRule>
  </conditionalFormatting>
  <conditionalFormatting sqref="L23:M23">
    <cfRule type="cellIs" dxfId="48" priority="8" stopIfTrue="1" operator="greaterThan">
      <formula>$D23</formula>
    </cfRule>
  </conditionalFormatting>
  <conditionalFormatting sqref="L25">
    <cfRule type="expression" dxfId="47" priority="7">
      <formula>OR($L$8&lt;&gt;$D$27,$D$27&lt;&gt;$L$27)</formula>
    </cfRule>
  </conditionalFormatting>
  <conditionalFormatting sqref="L25">
    <cfRule type="expression" dxfId="46" priority="6">
      <formula>L$27&gt;L$8</formula>
    </cfRule>
  </conditionalFormatting>
  <conditionalFormatting sqref="K25">
    <cfRule type="expression" dxfId="45" priority="5">
      <formula>$K25&gt;$D25</formula>
    </cfRule>
  </conditionalFormatting>
  <conditionalFormatting sqref="L25">
    <cfRule type="expression" dxfId="44" priority="4">
      <formula>L$26&gt;L$8</formula>
    </cfRule>
  </conditionalFormatting>
  <conditionalFormatting sqref="L25:M25">
    <cfRule type="cellIs" dxfId="43" priority="3" stopIfTrue="1" operator="greaterThan">
      <formula>$D25</formula>
    </cfRule>
  </conditionalFormatting>
  <conditionalFormatting sqref="E27:K27">
    <cfRule type="expression" dxfId="42" priority="2">
      <formula>E$27&gt;E$8</formula>
    </cfRule>
  </conditionalFormatting>
  <conditionalFormatting sqref="K27">
    <cfRule type="expression" dxfId="41" priority="1">
      <formula>$K27&gt;$D27</formula>
    </cfRule>
  </conditionalFormatting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r:id="rId1"/>
  <headerFooter>
    <oddHeader>&amp;C&amp;A</oddHeader>
    <oddFooter>&amp;CСтраница &amp;P</oddFooter>
  </headerFooter>
  <rowBreaks count="1" manualBreakCount="1">
    <brk id="21" max="16383" man="1"/>
  </rowBreaks>
  <ignoredErrors>
    <ignoredError sqref="D22 D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2"/>
  <sheetViews>
    <sheetView tabSelected="1" zoomScale="80" zoomScaleNormal="80" workbookViewId="0">
      <pane xSplit="2" ySplit="6" topLeftCell="C7" activePane="bottomRight" state="frozen"/>
      <selection activeCell="B32" sqref="B32"/>
      <selection pane="topRight" activeCell="B32" sqref="B32"/>
      <selection pane="bottomLeft" activeCell="B32" sqref="B32"/>
      <selection pane="bottomRight" activeCell="K36" sqref="K36"/>
    </sheetView>
  </sheetViews>
  <sheetFormatPr defaultColWidth="11.5703125" defaultRowHeight="12.75"/>
  <cols>
    <col min="1" max="1" width="39.42578125" style="6" customWidth="1"/>
    <col min="2" max="2" width="6.42578125" style="6" customWidth="1"/>
    <col min="3" max="3" width="14.5703125" style="6" customWidth="1"/>
    <col min="4" max="4" width="13" style="6" customWidth="1"/>
    <col min="5" max="5" width="14.7109375" style="6" customWidth="1"/>
    <col min="6" max="6" width="14.140625" style="6" customWidth="1"/>
    <col min="7" max="7" width="13.28515625" style="6" customWidth="1"/>
    <col min="8" max="8" width="17.7109375" style="6" customWidth="1"/>
    <col min="9" max="9" width="14" style="6" customWidth="1"/>
    <col min="10" max="10" width="13.7109375" style="6" customWidth="1"/>
    <col min="11" max="11" width="14.7109375" style="6" customWidth="1"/>
    <col min="12" max="12" width="18.85546875" style="6" customWidth="1"/>
    <col min="13" max="13" width="15.7109375" style="6" customWidth="1"/>
    <col min="14" max="14" width="17.28515625" style="6" customWidth="1"/>
    <col min="15" max="16384" width="11.5703125" style="6"/>
  </cols>
  <sheetData>
    <row r="1" spans="1:14" ht="18">
      <c r="A1" s="133" t="s">
        <v>323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>
      <c r="A2" s="134" t="s">
        <v>46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42.6" customHeight="1">
      <c r="A3" s="130" t="s">
        <v>69</v>
      </c>
      <c r="B3" s="130" t="s">
        <v>15</v>
      </c>
      <c r="C3" s="135" t="s">
        <v>70</v>
      </c>
      <c r="D3" s="135"/>
      <c r="E3" s="135"/>
      <c r="F3" s="135"/>
      <c r="G3" s="135"/>
      <c r="H3" s="130" t="s">
        <v>71</v>
      </c>
      <c r="I3" s="130"/>
      <c r="J3" s="130"/>
      <c r="K3" s="130" t="s">
        <v>291</v>
      </c>
      <c r="L3" s="130"/>
      <c r="M3" s="130" t="s">
        <v>400</v>
      </c>
      <c r="N3" s="130" t="s">
        <v>401</v>
      </c>
    </row>
    <row r="4" spans="1:14" ht="34.15" customHeight="1">
      <c r="A4" s="130"/>
      <c r="B4" s="130"/>
      <c r="C4" s="130" t="s">
        <v>16</v>
      </c>
      <c r="D4" s="130" t="s">
        <v>72</v>
      </c>
      <c r="E4" s="130"/>
      <c r="F4" s="130"/>
      <c r="G4" s="130"/>
      <c r="H4" s="130" t="s">
        <v>288</v>
      </c>
      <c r="I4" s="130" t="s">
        <v>290</v>
      </c>
      <c r="J4" s="130" t="s">
        <v>289</v>
      </c>
      <c r="K4" s="130" t="s">
        <v>16</v>
      </c>
      <c r="L4" s="130" t="s">
        <v>292</v>
      </c>
      <c r="M4" s="130"/>
      <c r="N4" s="130"/>
    </row>
    <row r="5" spans="1:14" ht="38.25">
      <c r="A5" s="130"/>
      <c r="B5" s="130"/>
      <c r="C5" s="130"/>
      <c r="D5" s="22" t="s">
        <v>73</v>
      </c>
      <c r="E5" s="22" t="s">
        <v>293</v>
      </c>
      <c r="F5" s="22" t="s">
        <v>74</v>
      </c>
      <c r="G5" s="26" t="s">
        <v>75</v>
      </c>
      <c r="H5" s="130"/>
      <c r="I5" s="130"/>
      <c r="J5" s="130"/>
      <c r="K5" s="130"/>
      <c r="L5" s="130"/>
      <c r="M5" s="130"/>
      <c r="N5" s="130"/>
    </row>
    <row r="6" spans="1:14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</row>
    <row r="7" spans="1:14" ht="78" customHeight="1">
      <c r="A7" s="27" t="s">
        <v>324</v>
      </c>
      <c r="B7" s="23">
        <v>37</v>
      </c>
      <c r="C7" s="77">
        <f>SUM(C8,C37)</f>
        <v>161</v>
      </c>
      <c r="D7" s="77">
        <f t="shared" ref="D7:N7" si="0">SUM(D8,D37)</f>
        <v>1</v>
      </c>
      <c r="E7" s="77">
        <f t="shared" si="0"/>
        <v>3</v>
      </c>
      <c r="F7" s="77">
        <f>SUM(F8,F37)</f>
        <v>155</v>
      </c>
      <c r="G7" s="77">
        <f t="shared" si="0"/>
        <v>2</v>
      </c>
      <c r="H7" s="77">
        <f t="shared" si="0"/>
        <v>87</v>
      </c>
      <c r="I7" s="77">
        <f t="shared" si="0"/>
        <v>0</v>
      </c>
      <c r="J7" s="77">
        <f t="shared" si="0"/>
        <v>0</v>
      </c>
      <c r="K7" s="77">
        <f t="shared" si="0"/>
        <v>4256</v>
      </c>
      <c r="L7" s="77">
        <f t="shared" si="0"/>
        <v>0</v>
      </c>
      <c r="M7" s="77">
        <f t="shared" si="0"/>
        <v>11673212</v>
      </c>
      <c r="N7" s="77">
        <f t="shared" si="0"/>
        <v>12148365</v>
      </c>
    </row>
    <row r="8" spans="1:14" ht="38.25">
      <c r="A8" s="28" t="s">
        <v>403</v>
      </c>
      <c r="B8" s="23">
        <v>38</v>
      </c>
      <c r="C8" s="77">
        <f>SUM(C9:C10,C13,C18,C19,C22,C23,C29:C31,C35:C36)</f>
        <v>157</v>
      </c>
      <c r="D8" s="77">
        <f t="shared" ref="D8:N8" si="1">SUM(D9:D10,D13,D18,D19,D22,D23,D29:D31,D35:D36)</f>
        <v>1</v>
      </c>
      <c r="E8" s="77">
        <f t="shared" si="1"/>
        <v>3</v>
      </c>
      <c r="F8" s="77">
        <f t="shared" si="1"/>
        <v>151</v>
      </c>
      <c r="G8" s="77">
        <f>SUM(G9:G10,G13,G18,G19,G22,G23,G29:G31,G35:G36)</f>
        <v>2</v>
      </c>
      <c r="H8" s="77">
        <f t="shared" si="1"/>
        <v>87</v>
      </c>
      <c r="I8" s="77">
        <f t="shared" si="1"/>
        <v>0</v>
      </c>
      <c r="J8" s="77">
        <f t="shared" si="1"/>
        <v>0</v>
      </c>
      <c r="K8" s="77">
        <f t="shared" si="1"/>
        <v>4208</v>
      </c>
      <c r="L8" s="77">
        <f t="shared" si="1"/>
        <v>0</v>
      </c>
      <c r="M8" s="77">
        <f t="shared" si="1"/>
        <v>11673212</v>
      </c>
      <c r="N8" s="77">
        <f t="shared" si="1"/>
        <v>12148365</v>
      </c>
    </row>
    <row r="9" spans="1:14" ht="38.25">
      <c r="A9" s="28" t="s">
        <v>76</v>
      </c>
      <c r="B9" s="23">
        <v>39</v>
      </c>
      <c r="C9" s="73">
        <f>SUM(D9:G9)</f>
        <v>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25.5">
      <c r="A10" s="28" t="s">
        <v>77</v>
      </c>
      <c r="B10" s="23">
        <v>40</v>
      </c>
      <c r="C10" s="73">
        <f t="shared" ref="C10:C42" si="2">SUM(D10:G10)</f>
        <v>74</v>
      </c>
      <c r="D10" s="25"/>
      <c r="E10" s="25">
        <v>1</v>
      </c>
      <c r="F10" s="25">
        <v>73</v>
      </c>
      <c r="G10" s="25"/>
      <c r="H10" s="25">
        <v>17</v>
      </c>
      <c r="I10" s="25"/>
      <c r="J10" s="25"/>
      <c r="K10" s="25">
        <v>1769</v>
      </c>
      <c r="L10" s="25"/>
      <c r="M10" s="25">
        <v>8303036</v>
      </c>
      <c r="N10" s="25">
        <v>6343718</v>
      </c>
    </row>
    <row r="11" spans="1:14" ht="15">
      <c r="A11" s="28" t="s">
        <v>78</v>
      </c>
      <c r="B11" s="23">
        <v>41</v>
      </c>
      <c r="C11" s="73">
        <f t="shared" si="2"/>
        <v>11</v>
      </c>
      <c r="D11" s="25"/>
      <c r="E11" s="25"/>
      <c r="F11" s="25">
        <v>11</v>
      </c>
      <c r="G11" s="25"/>
      <c r="H11" s="25">
        <v>11</v>
      </c>
      <c r="I11" s="25"/>
      <c r="J11" s="25"/>
      <c r="K11" s="25">
        <v>322</v>
      </c>
      <c r="L11" s="25"/>
      <c r="M11" s="25">
        <v>496809</v>
      </c>
      <c r="N11" s="25">
        <v>422220</v>
      </c>
    </row>
    <row r="12" spans="1:14" ht="27">
      <c r="A12" s="28" t="s">
        <v>79</v>
      </c>
      <c r="B12" s="23">
        <v>42</v>
      </c>
      <c r="C12" s="73">
        <f t="shared" si="2"/>
        <v>66410</v>
      </c>
      <c r="D12" s="25"/>
      <c r="E12" s="25">
        <v>1723</v>
      </c>
      <c r="F12" s="25">
        <v>64687</v>
      </c>
      <c r="G12" s="25"/>
      <c r="H12" s="25">
        <v>48627</v>
      </c>
      <c r="I12" s="25"/>
      <c r="J12" s="25"/>
      <c r="K12" s="23" t="s">
        <v>61</v>
      </c>
      <c r="L12" s="23" t="s">
        <v>61</v>
      </c>
      <c r="M12" s="23" t="s">
        <v>61</v>
      </c>
      <c r="N12" s="23" t="s">
        <v>61</v>
      </c>
    </row>
    <row r="13" spans="1:14" ht="15">
      <c r="A13" s="28" t="s">
        <v>80</v>
      </c>
      <c r="B13" s="23">
        <v>43</v>
      </c>
      <c r="C13" s="73">
        <f t="shared" si="2"/>
        <v>39</v>
      </c>
      <c r="D13" s="25"/>
      <c r="E13" s="25">
        <v>2</v>
      </c>
      <c r="F13" s="25">
        <v>37</v>
      </c>
      <c r="G13" s="25"/>
      <c r="H13" s="25">
        <v>32</v>
      </c>
      <c r="I13" s="25"/>
      <c r="J13" s="25"/>
      <c r="K13" s="25">
        <v>1310</v>
      </c>
      <c r="L13" s="25"/>
      <c r="M13" s="25">
        <v>1859996</v>
      </c>
      <c r="N13" s="25">
        <v>3263534</v>
      </c>
    </row>
    <row r="14" spans="1:14" ht="25.5">
      <c r="A14" s="28" t="s">
        <v>81</v>
      </c>
      <c r="B14" s="23">
        <v>44</v>
      </c>
      <c r="C14" s="73">
        <f t="shared" si="2"/>
        <v>3</v>
      </c>
      <c r="D14" s="25"/>
      <c r="E14" s="25"/>
      <c r="F14" s="25">
        <v>3</v>
      </c>
      <c r="G14" s="25"/>
      <c r="H14" s="25">
        <v>3</v>
      </c>
      <c r="I14" s="25"/>
      <c r="J14" s="25"/>
      <c r="K14" s="25">
        <v>150</v>
      </c>
      <c r="L14" s="25"/>
      <c r="M14" s="25">
        <v>246740</v>
      </c>
      <c r="N14" s="25">
        <v>383052</v>
      </c>
    </row>
    <row r="15" spans="1:14" ht="25.5">
      <c r="A15" s="28" t="s">
        <v>82</v>
      </c>
      <c r="B15" s="23">
        <v>45</v>
      </c>
      <c r="C15" s="73">
        <f t="shared" si="2"/>
        <v>11</v>
      </c>
      <c r="D15" s="25"/>
      <c r="E15" s="25">
        <v>2</v>
      </c>
      <c r="F15" s="25">
        <v>9</v>
      </c>
      <c r="G15" s="25"/>
      <c r="H15" s="25"/>
      <c r="I15" s="25"/>
      <c r="J15" s="25"/>
      <c r="K15" s="69">
        <v>400</v>
      </c>
      <c r="L15" s="25"/>
      <c r="M15" s="25">
        <v>585845</v>
      </c>
      <c r="N15" s="25">
        <v>1112329</v>
      </c>
    </row>
    <row r="16" spans="1:14" ht="15">
      <c r="A16" s="28" t="s">
        <v>83</v>
      </c>
      <c r="B16" s="23">
        <v>46</v>
      </c>
      <c r="C16" s="73">
        <f t="shared" si="2"/>
        <v>24</v>
      </c>
      <c r="D16" s="25"/>
      <c r="E16" s="25"/>
      <c r="F16" s="25">
        <v>24</v>
      </c>
      <c r="G16" s="25"/>
      <c r="H16" s="25">
        <v>24</v>
      </c>
      <c r="I16" s="25"/>
      <c r="J16" s="25"/>
      <c r="K16" s="25">
        <v>730</v>
      </c>
      <c r="L16" s="25"/>
      <c r="M16" s="25">
        <v>1027411</v>
      </c>
      <c r="N16" s="25">
        <v>1457786</v>
      </c>
    </row>
    <row r="17" spans="1:14" ht="15">
      <c r="A17" s="28" t="s">
        <v>84</v>
      </c>
      <c r="B17" s="23">
        <v>47</v>
      </c>
      <c r="C17" s="73">
        <f t="shared" si="2"/>
        <v>15810</v>
      </c>
      <c r="D17" s="25"/>
      <c r="E17" s="25">
        <v>1138</v>
      </c>
      <c r="F17" s="25">
        <v>14672</v>
      </c>
      <c r="G17" s="25"/>
      <c r="H17" s="25">
        <v>15810</v>
      </c>
      <c r="I17" s="25"/>
      <c r="J17" s="25"/>
      <c r="K17" s="23" t="s">
        <v>61</v>
      </c>
      <c r="L17" s="23" t="s">
        <v>61</v>
      </c>
      <c r="M17" s="23" t="s">
        <v>61</v>
      </c>
      <c r="N17" s="23" t="s">
        <v>61</v>
      </c>
    </row>
    <row r="18" spans="1:14" ht="25.5">
      <c r="A18" s="28" t="s">
        <v>85</v>
      </c>
      <c r="B18" s="23">
        <v>48</v>
      </c>
      <c r="C18" s="73">
        <f t="shared" si="2"/>
        <v>1</v>
      </c>
      <c r="D18" s="25"/>
      <c r="E18" s="25"/>
      <c r="F18" s="25">
        <v>1</v>
      </c>
      <c r="G18" s="25"/>
      <c r="H18" s="25">
        <v>1</v>
      </c>
      <c r="I18" s="25"/>
      <c r="J18" s="25"/>
      <c r="K18" s="25">
        <v>55</v>
      </c>
      <c r="L18" s="25"/>
      <c r="M18" s="25">
        <v>36960</v>
      </c>
      <c r="N18" s="25">
        <v>174240</v>
      </c>
    </row>
    <row r="19" spans="1:14" ht="15">
      <c r="A19" s="28" t="s">
        <v>411</v>
      </c>
      <c r="B19" s="23">
        <v>49</v>
      </c>
      <c r="C19" s="73">
        <f t="shared" si="2"/>
        <v>1</v>
      </c>
      <c r="D19" s="25">
        <v>1</v>
      </c>
      <c r="E19" s="25"/>
      <c r="F19" s="25"/>
      <c r="G19" s="25"/>
      <c r="H19" s="49"/>
      <c r="I19" s="67"/>
      <c r="J19" s="49"/>
      <c r="K19" s="67">
        <v>8</v>
      </c>
      <c r="L19" s="67"/>
      <c r="M19" s="67">
        <v>43680</v>
      </c>
      <c r="N19" s="49">
        <v>17472</v>
      </c>
    </row>
    <row r="20" spans="1:14" ht="25.5">
      <c r="A20" s="28" t="s">
        <v>86</v>
      </c>
      <c r="B20" s="23">
        <v>50</v>
      </c>
      <c r="C20" s="73">
        <f t="shared" si="2"/>
        <v>1</v>
      </c>
      <c r="D20" s="25">
        <v>1</v>
      </c>
      <c r="E20" s="25"/>
      <c r="F20" s="25"/>
      <c r="G20" s="25"/>
      <c r="H20" s="25"/>
      <c r="I20" s="25"/>
      <c r="J20" s="25"/>
      <c r="K20" s="25">
        <v>8</v>
      </c>
      <c r="L20" s="25"/>
      <c r="M20" s="67">
        <v>170352</v>
      </c>
      <c r="N20" s="49">
        <v>662840</v>
      </c>
    </row>
    <row r="21" spans="1:14" ht="15">
      <c r="A21" s="28" t="s">
        <v>87</v>
      </c>
      <c r="B21" s="23">
        <v>51</v>
      </c>
      <c r="C21" s="73">
        <f t="shared" si="2"/>
        <v>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5">
      <c r="A22" s="28" t="s">
        <v>88</v>
      </c>
      <c r="B22" s="23">
        <v>52</v>
      </c>
      <c r="C22" s="73">
        <f t="shared" si="2"/>
        <v>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15">
      <c r="A23" s="28" t="s">
        <v>412</v>
      </c>
      <c r="B23" s="23">
        <v>53</v>
      </c>
      <c r="C23" s="73">
        <f t="shared" si="2"/>
        <v>6</v>
      </c>
      <c r="D23" s="25"/>
      <c r="E23" s="25"/>
      <c r="F23" s="25">
        <v>6</v>
      </c>
      <c r="G23" s="25"/>
      <c r="H23" s="25">
        <v>3</v>
      </c>
      <c r="I23" s="25"/>
      <c r="J23" s="25"/>
      <c r="K23" s="25">
        <v>256</v>
      </c>
      <c r="L23" s="25"/>
      <c r="M23" s="25">
        <v>633425</v>
      </c>
      <c r="N23" s="25">
        <v>685542</v>
      </c>
    </row>
    <row r="24" spans="1:14" ht="25.5">
      <c r="A24" s="28" t="s">
        <v>89</v>
      </c>
      <c r="B24" s="23">
        <v>54</v>
      </c>
      <c r="C24" s="73">
        <f t="shared" si="2"/>
        <v>1</v>
      </c>
      <c r="D24" s="25"/>
      <c r="E24" s="25"/>
      <c r="F24" s="25">
        <v>1</v>
      </c>
      <c r="G24" s="25"/>
      <c r="H24" s="25">
        <v>1</v>
      </c>
      <c r="I24" s="25"/>
      <c r="J24" s="25"/>
      <c r="K24" s="25">
        <v>120</v>
      </c>
      <c r="L24" s="25"/>
      <c r="M24" s="25">
        <v>473915</v>
      </c>
      <c r="N24" s="25">
        <v>514085</v>
      </c>
    </row>
    <row r="25" spans="1:14" ht="15">
      <c r="A25" s="28" t="s">
        <v>300</v>
      </c>
      <c r="B25" s="23">
        <v>55</v>
      </c>
      <c r="C25" s="73">
        <f t="shared" si="2"/>
        <v>2</v>
      </c>
      <c r="D25" s="25"/>
      <c r="E25" s="25"/>
      <c r="F25" s="25">
        <v>2</v>
      </c>
      <c r="G25" s="25"/>
      <c r="H25" s="25">
        <v>2</v>
      </c>
      <c r="I25" s="25"/>
      <c r="J25" s="25"/>
      <c r="K25" s="25">
        <v>88</v>
      </c>
      <c r="L25" s="25"/>
      <c r="M25" s="25">
        <v>159510</v>
      </c>
      <c r="N25" s="25">
        <v>171457</v>
      </c>
    </row>
    <row r="26" spans="1:14" ht="15">
      <c r="A26" s="28" t="s">
        <v>90</v>
      </c>
      <c r="B26" s="23">
        <v>56</v>
      </c>
      <c r="C26" s="73">
        <f t="shared" si="2"/>
        <v>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27">
      <c r="A27" s="28" t="s">
        <v>91</v>
      </c>
      <c r="B27" s="23">
        <v>57</v>
      </c>
      <c r="C27" s="73">
        <f t="shared" si="2"/>
        <v>2137</v>
      </c>
      <c r="D27" s="25"/>
      <c r="E27" s="25"/>
      <c r="F27" s="25">
        <v>2137</v>
      </c>
      <c r="G27" s="25"/>
      <c r="H27" s="25">
        <v>2137</v>
      </c>
      <c r="I27" s="25"/>
      <c r="J27" s="25"/>
      <c r="K27" s="23" t="s">
        <v>61</v>
      </c>
      <c r="L27" s="23" t="s">
        <v>61</v>
      </c>
      <c r="M27" s="23" t="s">
        <v>61</v>
      </c>
      <c r="N27" s="23" t="s">
        <v>61</v>
      </c>
    </row>
    <row r="28" spans="1:14" ht="25.5">
      <c r="A28" s="28" t="s">
        <v>325</v>
      </c>
      <c r="B28" s="23">
        <v>58</v>
      </c>
      <c r="C28" s="73">
        <f t="shared" si="2"/>
        <v>6</v>
      </c>
      <c r="D28" s="25"/>
      <c r="E28" s="25"/>
      <c r="F28" s="25">
        <v>6</v>
      </c>
      <c r="G28" s="25"/>
      <c r="H28" s="25">
        <v>3</v>
      </c>
      <c r="I28" s="25"/>
      <c r="J28" s="25"/>
      <c r="K28" s="25">
        <v>286</v>
      </c>
      <c r="L28" s="25"/>
      <c r="M28" s="25">
        <v>781601</v>
      </c>
      <c r="N28" s="25">
        <v>854886</v>
      </c>
    </row>
    <row r="29" spans="1:14" ht="15">
      <c r="A29" s="28" t="s">
        <v>92</v>
      </c>
      <c r="B29" s="23">
        <v>59</v>
      </c>
      <c r="C29" s="73">
        <f t="shared" si="2"/>
        <v>2</v>
      </c>
      <c r="D29" s="25"/>
      <c r="E29" s="25"/>
      <c r="F29" s="25">
        <v>2</v>
      </c>
      <c r="G29" s="25"/>
      <c r="H29" s="25">
        <v>2</v>
      </c>
      <c r="I29" s="25"/>
      <c r="J29" s="25"/>
      <c r="K29" s="25">
        <v>150</v>
      </c>
      <c r="L29" s="25"/>
      <c r="M29" s="25">
        <v>105816</v>
      </c>
      <c r="N29" s="25">
        <v>283440</v>
      </c>
    </row>
    <row r="30" spans="1:14" ht="15">
      <c r="A30" s="28" t="s">
        <v>93</v>
      </c>
      <c r="B30" s="23">
        <v>60</v>
      </c>
      <c r="C30" s="73">
        <f t="shared" si="2"/>
        <v>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25.5">
      <c r="A31" s="28" t="s">
        <v>326</v>
      </c>
      <c r="B31" s="23">
        <v>61</v>
      </c>
      <c r="C31" s="73">
        <f>SUM(C32:C34)</f>
        <v>2</v>
      </c>
      <c r="D31" s="73">
        <f>SUM(D32:D34)</f>
        <v>0</v>
      </c>
      <c r="E31" s="73">
        <f>SUM(E32:E34)</f>
        <v>0</v>
      </c>
      <c r="F31" s="73">
        <f>SUM(F32:F34)</f>
        <v>2</v>
      </c>
      <c r="G31" s="73">
        <f t="shared" ref="G31:N31" si="3">SUM(G32:G34)</f>
        <v>0</v>
      </c>
      <c r="H31" s="73">
        <f t="shared" si="3"/>
        <v>2</v>
      </c>
      <c r="I31" s="73">
        <f t="shared" si="3"/>
        <v>0</v>
      </c>
      <c r="J31" s="73">
        <f t="shared" si="3"/>
        <v>0</v>
      </c>
      <c r="K31" s="73">
        <f t="shared" si="3"/>
        <v>38</v>
      </c>
      <c r="L31" s="73">
        <f t="shared" si="3"/>
        <v>0</v>
      </c>
      <c r="M31" s="73">
        <f t="shared" si="3"/>
        <v>33726</v>
      </c>
      <c r="N31" s="73">
        <f t="shared" si="3"/>
        <v>58239</v>
      </c>
    </row>
    <row r="32" spans="1:14" ht="25.5">
      <c r="A32" s="28" t="s">
        <v>94</v>
      </c>
      <c r="B32" s="23">
        <v>62</v>
      </c>
      <c r="C32" s="73">
        <f t="shared" si="2"/>
        <v>1</v>
      </c>
      <c r="D32" s="25"/>
      <c r="E32" s="25"/>
      <c r="F32" s="25">
        <v>1</v>
      </c>
      <c r="G32" s="25"/>
      <c r="H32" s="25">
        <v>1</v>
      </c>
      <c r="I32" s="25"/>
      <c r="J32" s="25"/>
      <c r="K32" s="25">
        <v>18</v>
      </c>
      <c r="L32" s="25"/>
      <c r="M32" s="25">
        <v>25916</v>
      </c>
      <c r="N32" s="25">
        <v>33269</v>
      </c>
    </row>
    <row r="33" spans="1:14" ht="15">
      <c r="A33" s="28" t="s">
        <v>95</v>
      </c>
      <c r="B33" s="23">
        <v>63</v>
      </c>
      <c r="C33" s="73">
        <f t="shared" si="2"/>
        <v>1</v>
      </c>
      <c r="D33" s="25"/>
      <c r="E33" s="25"/>
      <c r="F33" s="25">
        <v>1</v>
      </c>
      <c r="G33" s="25"/>
      <c r="H33" s="25">
        <v>1</v>
      </c>
      <c r="I33" s="25"/>
      <c r="J33" s="25"/>
      <c r="K33" s="25">
        <v>20</v>
      </c>
      <c r="L33" s="25"/>
      <c r="M33" s="25">
        <v>7810</v>
      </c>
      <c r="N33" s="25">
        <v>24970</v>
      </c>
    </row>
    <row r="34" spans="1:14" ht="15">
      <c r="A34" s="28" t="s">
        <v>96</v>
      </c>
      <c r="B34" s="23">
        <v>64</v>
      </c>
      <c r="C34" s="73">
        <f t="shared" si="2"/>
        <v>0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ht="15">
      <c r="A35" s="28" t="s">
        <v>97</v>
      </c>
      <c r="B35" s="23">
        <v>65</v>
      </c>
      <c r="C35" s="73">
        <f t="shared" si="2"/>
        <v>0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5">
      <c r="A36" s="29" t="s">
        <v>98</v>
      </c>
      <c r="B36" s="23">
        <v>66</v>
      </c>
      <c r="C36" s="73">
        <f t="shared" si="2"/>
        <v>32</v>
      </c>
      <c r="D36" s="25"/>
      <c r="E36" s="25"/>
      <c r="F36" s="25">
        <v>30</v>
      </c>
      <c r="G36" s="25">
        <v>2</v>
      </c>
      <c r="H36" s="25">
        <v>30</v>
      </c>
      <c r="I36" s="25"/>
      <c r="J36" s="25"/>
      <c r="K36" s="25">
        <v>622</v>
      </c>
      <c r="L36" s="25"/>
      <c r="M36" s="25">
        <v>656573</v>
      </c>
      <c r="N36" s="25">
        <v>1322180</v>
      </c>
    </row>
    <row r="37" spans="1:14" ht="53.25" customHeight="1">
      <c r="A37" s="28" t="s">
        <v>327</v>
      </c>
      <c r="B37" s="23">
        <v>67</v>
      </c>
      <c r="C37" s="73">
        <f t="shared" si="2"/>
        <v>4</v>
      </c>
      <c r="D37" s="73">
        <f>SUM(D38:D42)</f>
        <v>0</v>
      </c>
      <c r="E37" s="73">
        <f>SUM(E38:E42)</f>
        <v>0</v>
      </c>
      <c r="F37" s="73">
        <f>SUM(F38:F42)</f>
        <v>4</v>
      </c>
      <c r="G37" s="73">
        <f>SUM(G38:G42)</f>
        <v>0</v>
      </c>
      <c r="H37" s="73" t="s">
        <v>294</v>
      </c>
      <c r="I37" s="73" t="s">
        <v>294</v>
      </c>
      <c r="J37" s="73">
        <f>SUM(J38:J42)</f>
        <v>0</v>
      </c>
      <c r="K37" s="73">
        <f>SUM(K38:K42)</f>
        <v>48</v>
      </c>
      <c r="L37" s="73">
        <f>SUM(L38:L42)</f>
        <v>0</v>
      </c>
      <c r="M37" s="73" t="s">
        <v>294</v>
      </c>
      <c r="N37" s="73" t="s">
        <v>294</v>
      </c>
    </row>
    <row r="38" spans="1:14" ht="25.5">
      <c r="A38" s="30" t="s">
        <v>99</v>
      </c>
      <c r="B38" s="23">
        <v>68</v>
      </c>
      <c r="C38" s="73">
        <f t="shared" si="2"/>
        <v>0</v>
      </c>
      <c r="D38" s="25"/>
      <c r="E38" s="25"/>
      <c r="F38" s="25"/>
      <c r="G38" s="25"/>
      <c r="H38" s="44" t="s">
        <v>294</v>
      </c>
      <c r="I38" s="23" t="s">
        <v>294</v>
      </c>
      <c r="J38" s="25"/>
      <c r="K38" s="25"/>
      <c r="L38" s="25"/>
      <c r="M38" s="23" t="s">
        <v>294</v>
      </c>
      <c r="N38" s="23" t="s">
        <v>294</v>
      </c>
    </row>
    <row r="39" spans="1:14" ht="15">
      <c r="A39" s="29" t="s">
        <v>100</v>
      </c>
      <c r="B39" s="23">
        <v>69</v>
      </c>
      <c r="C39" s="73">
        <f t="shared" si="2"/>
        <v>0</v>
      </c>
      <c r="D39" s="25"/>
      <c r="E39" s="25"/>
      <c r="F39" s="25"/>
      <c r="G39" s="25"/>
      <c r="H39" s="44" t="s">
        <v>294</v>
      </c>
      <c r="I39" s="23" t="s">
        <v>294</v>
      </c>
      <c r="J39" s="25"/>
      <c r="K39" s="25"/>
      <c r="L39" s="25"/>
      <c r="M39" s="23" t="s">
        <v>294</v>
      </c>
      <c r="N39" s="23" t="s">
        <v>294</v>
      </c>
    </row>
    <row r="40" spans="1:14" ht="15">
      <c r="A40" s="50" t="s">
        <v>315</v>
      </c>
      <c r="B40" s="23">
        <v>70</v>
      </c>
      <c r="C40" s="73">
        <f t="shared" si="2"/>
        <v>0</v>
      </c>
      <c r="D40" s="25"/>
      <c r="E40" s="25"/>
      <c r="F40" s="25"/>
      <c r="G40" s="25"/>
      <c r="H40" s="44" t="s">
        <v>294</v>
      </c>
      <c r="I40" s="23" t="s">
        <v>294</v>
      </c>
      <c r="J40" s="25"/>
      <c r="K40" s="25"/>
      <c r="L40" s="25"/>
      <c r="M40" s="23" t="s">
        <v>294</v>
      </c>
      <c r="N40" s="23" t="s">
        <v>294</v>
      </c>
    </row>
    <row r="41" spans="1:14" ht="15">
      <c r="A41" s="29" t="s">
        <v>101</v>
      </c>
      <c r="B41" s="23">
        <v>71</v>
      </c>
      <c r="C41" s="73">
        <f t="shared" si="2"/>
        <v>2</v>
      </c>
      <c r="D41" s="25"/>
      <c r="E41" s="25"/>
      <c r="F41" s="25">
        <v>2</v>
      </c>
      <c r="G41" s="25"/>
      <c r="H41" s="44" t="s">
        <v>294</v>
      </c>
      <c r="I41" s="23" t="s">
        <v>294</v>
      </c>
      <c r="J41" s="25"/>
      <c r="K41" s="25">
        <v>8</v>
      </c>
      <c r="L41" s="25"/>
      <c r="M41" s="23" t="s">
        <v>294</v>
      </c>
      <c r="N41" s="23" t="s">
        <v>294</v>
      </c>
    </row>
    <row r="42" spans="1:14" ht="15">
      <c r="A42" s="29" t="s">
        <v>102</v>
      </c>
      <c r="B42" s="23">
        <v>72</v>
      </c>
      <c r="C42" s="73">
        <f t="shared" si="2"/>
        <v>2</v>
      </c>
      <c r="D42" s="25"/>
      <c r="E42" s="25"/>
      <c r="F42" s="25">
        <v>2</v>
      </c>
      <c r="G42" s="25"/>
      <c r="H42" s="44" t="s">
        <v>294</v>
      </c>
      <c r="I42" s="23" t="s">
        <v>294</v>
      </c>
      <c r="J42" s="25"/>
      <c r="K42" s="25">
        <v>40</v>
      </c>
      <c r="L42" s="25"/>
      <c r="M42" s="23" t="s">
        <v>294</v>
      </c>
      <c r="N42" s="23" t="s">
        <v>294</v>
      </c>
    </row>
  </sheetData>
  <sheetProtection password="D941" sheet="1"/>
  <mergeCells count="16"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  <mergeCell ref="K4:K5"/>
    <mergeCell ref="L4:L5"/>
  </mergeCells>
  <conditionalFormatting sqref="C9:C42 H9:H42">
    <cfRule type="expression" dxfId="40" priority="11" stopIfTrue="1">
      <formula>$H$9&gt;$C$9</formula>
    </cfRule>
  </conditionalFormatting>
  <conditionalFormatting sqref="C7:C42 J7:J42">
    <cfRule type="expression" dxfId="39" priority="12" stopIfTrue="1">
      <formula>$J$7&gt;$C$7</formula>
    </cfRule>
  </conditionalFormatting>
  <conditionalFormatting sqref="C7:C36 I7:I36">
    <cfRule type="expression" dxfId="38" priority="32" stopIfTrue="1">
      <formula>$I$7&gt;$C$7</formula>
    </cfRule>
  </conditionalFormatting>
  <conditionalFormatting sqref="C10:N11">
    <cfRule type="expression" dxfId="37" priority="14" stopIfTrue="1">
      <formula>$C$10&lt;$C$11</formula>
    </cfRule>
  </conditionalFormatting>
  <conditionalFormatting sqref="C19:N21">
    <cfRule type="expression" dxfId="36" priority="16" stopIfTrue="1">
      <formula>$C$19&lt;SUM($C$20:$C$21)</formula>
    </cfRule>
  </conditionalFormatting>
  <conditionalFormatting sqref="C23:N23 C28:N28">
    <cfRule type="expression" dxfId="35" priority="15" stopIfTrue="1">
      <formula>$C$28&gt;$C$23</formula>
    </cfRule>
  </conditionalFormatting>
  <conditionalFormatting sqref="K7:L11 K13:L16 K18:L18 K28:L36 K38:L42 K22:L26">
    <cfRule type="expression" dxfId="34" priority="9" stopIfTrue="1">
      <formula>$L$7&gt;$K$7</formula>
    </cfRule>
  </conditionalFormatting>
  <conditionalFormatting sqref="C13:N16">
    <cfRule type="expression" dxfId="33" priority="17" stopIfTrue="1">
      <formula>$C$13&lt;SUM($C$14:$C$16)</formula>
    </cfRule>
  </conditionalFormatting>
  <conditionalFormatting sqref="D23:N23 D28:N28">
    <cfRule type="expression" dxfId="32" priority="18" stopIfTrue="1">
      <formula>$D$28&gt;$D$23</formula>
    </cfRule>
  </conditionalFormatting>
  <conditionalFormatting sqref="C23:N26">
    <cfRule type="expression" dxfId="31" priority="13" stopIfTrue="1">
      <formula>$C$23&lt;SUM($C$24:$C$26)</formula>
    </cfRule>
  </conditionalFormatting>
  <conditionalFormatting sqref="C31:N34">
    <cfRule type="expression" dxfId="30" priority="8" stopIfTrue="1">
      <formula>$C$31&lt;&gt;SUM($C$32:$C$34)</formula>
    </cfRule>
  </conditionalFormatting>
  <conditionalFormatting sqref="J37:L42">
    <cfRule type="expression" dxfId="29" priority="7" stopIfTrue="1">
      <formula>$C$37&lt;&gt;SUM($C$38:$C$42)</formula>
    </cfRule>
  </conditionalFormatting>
  <conditionalFormatting sqref="C7:G11 C13:G16 C18:G26 C28:G42">
    <cfRule type="expression" dxfId="28" priority="6" stopIfTrue="1">
      <formula>$C$7&lt;&gt;SUM($D$7:$G$7)</formula>
    </cfRule>
  </conditionalFormatting>
  <conditionalFormatting sqref="D7:G7 D9:G10 D13:G13 D18:G19 D22:G23 D29:G31 D35:G36 D38:G42">
    <cfRule type="expression" dxfId="27" priority="5" stopIfTrue="1">
      <formula>$D$7&lt;&gt;SUM($D$9:$D$10,$D$13,$D$18:$D$19,$D$22:$D$23,$D$29:$D$31,$D$35:$D$36,$D$38:$D$42)</formula>
    </cfRule>
  </conditionalFormatting>
  <conditionalFormatting sqref="C7:C36 H7:H36">
    <cfRule type="expression" dxfId="26" priority="4" stopIfTrue="1">
      <formula>$H$7&gt;$C$7</formula>
    </cfRule>
  </conditionalFormatting>
  <conditionalFormatting sqref="M28">
    <cfRule type="expression" dxfId="25" priority="2" stopIfTrue="1">
      <formula>$C$23&lt;SUM($C$24:$C$26)</formula>
    </cfRule>
  </conditionalFormatting>
  <conditionalFormatting sqref="N28">
    <cfRule type="expression" dxfId="24" priority="1" stopIfTrue="1">
      <formula>$C$23&lt;SUM($C$24:$C$26)</formula>
    </cfRule>
  </conditionalFormatting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r:id="rId1"/>
  <headerFooter>
    <oddHeader>&amp;C&amp;A</oddHeader>
    <oddFooter>&amp;CСтраница &amp;P</oddFooter>
  </headerFooter>
  <ignoredErrors>
    <ignoredError sqref="C3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5"/>
  <sheetViews>
    <sheetView zoomScale="80" zoomScaleNormal="8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I15" sqref="I15"/>
    </sheetView>
  </sheetViews>
  <sheetFormatPr defaultColWidth="11.5703125" defaultRowHeight="12.75"/>
  <cols>
    <col min="1" max="1" width="27.7109375" style="31" customWidth="1"/>
    <col min="2" max="2" width="6.140625" style="31" customWidth="1"/>
    <col min="3" max="3" width="18.7109375" style="31" customWidth="1"/>
    <col min="4" max="4" width="21.28515625" style="31" customWidth="1"/>
    <col min="5" max="5" width="22.85546875" style="31" customWidth="1"/>
    <col min="6" max="6" width="21.28515625" style="31" customWidth="1"/>
    <col min="7" max="7" width="19.28515625" style="31" customWidth="1"/>
    <col min="8" max="8" width="24.28515625" style="31" customWidth="1"/>
    <col min="9" max="9" width="29.7109375" style="31" customWidth="1"/>
    <col min="10" max="16384" width="11.5703125" style="31"/>
  </cols>
  <sheetData>
    <row r="1" spans="1:9" ht="18">
      <c r="A1" s="133" t="s">
        <v>103</v>
      </c>
      <c r="B1" s="133"/>
      <c r="C1" s="133"/>
      <c r="D1" s="133"/>
      <c r="E1" s="133"/>
      <c r="F1" s="133"/>
      <c r="G1" s="133"/>
      <c r="H1" s="133"/>
      <c r="I1" s="133"/>
    </row>
    <row r="2" spans="1:9" ht="26.45" customHeight="1">
      <c r="A2" s="137" t="s">
        <v>104</v>
      </c>
      <c r="B2" s="137"/>
      <c r="C2" s="137"/>
      <c r="D2" s="137"/>
      <c r="E2" s="137"/>
      <c r="F2" s="137"/>
      <c r="G2" s="137"/>
      <c r="H2" s="137"/>
      <c r="I2" s="137"/>
    </row>
    <row r="3" spans="1:9" ht="12.75" customHeight="1">
      <c r="A3" s="130" t="s">
        <v>105</v>
      </c>
      <c r="B3" s="130" t="s">
        <v>15</v>
      </c>
      <c r="C3" s="130" t="s">
        <v>106</v>
      </c>
      <c r="D3" s="130"/>
      <c r="E3" s="130"/>
      <c r="F3" s="130"/>
      <c r="G3" s="130" t="s">
        <v>107</v>
      </c>
      <c r="H3" s="130" t="s">
        <v>108</v>
      </c>
      <c r="I3" s="130" t="s">
        <v>295</v>
      </c>
    </row>
    <row r="4" spans="1:9" ht="12.75" customHeight="1">
      <c r="A4" s="130"/>
      <c r="B4" s="130"/>
      <c r="C4" s="135" t="s">
        <v>16</v>
      </c>
      <c r="D4" s="130" t="s">
        <v>109</v>
      </c>
      <c r="E4" s="130"/>
      <c r="F4" s="130"/>
      <c r="G4" s="130"/>
      <c r="H4" s="130"/>
      <c r="I4" s="130"/>
    </row>
    <row r="5" spans="1:9" ht="45.6" customHeight="1">
      <c r="A5" s="130"/>
      <c r="B5" s="130"/>
      <c r="C5" s="130"/>
      <c r="D5" s="130" t="s">
        <v>110</v>
      </c>
      <c r="E5" s="130" t="s">
        <v>111</v>
      </c>
      <c r="F5" s="130"/>
      <c r="G5" s="130"/>
      <c r="H5" s="130"/>
      <c r="I5" s="130"/>
    </row>
    <row r="6" spans="1:9" ht="51">
      <c r="A6" s="130"/>
      <c r="B6" s="130"/>
      <c r="C6" s="130"/>
      <c r="D6" s="130"/>
      <c r="E6" s="22" t="s">
        <v>112</v>
      </c>
      <c r="F6" s="22" t="s">
        <v>113</v>
      </c>
      <c r="G6" s="130"/>
      <c r="H6" s="130"/>
      <c r="I6" s="130"/>
    </row>
    <row r="7" spans="1:9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</row>
    <row r="8" spans="1:9" ht="25.5">
      <c r="A8" s="27" t="s">
        <v>328</v>
      </c>
      <c r="B8" s="23">
        <v>73</v>
      </c>
      <c r="C8" s="75">
        <f>SUM(C9:C15)</f>
        <v>762269.5</v>
      </c>
      <c r="D8" s="75">
        <f t="shared" ref="D8:I8" si="0">SUM(D9:D15)</f>
        <v>1202.9000000000001</v>
      </c>
      <c r="E8" s="75">
        <f t="shared" si="0"/>
        <v>46319.700000000004</v>
      </c>
      <c r="F8" s="75">
        <f t="shared" si="0"/>
        <v>714746.9</v>
      </c>
      <c r="G8" s="75">
        <f t="shared" si="0"/>
        <v>89082.099999999991</v>
      </c>
      <c r="H8" s="75">
        <f>SUM(H9:H15)</f>
        <v>851351.6</v>
      </c>
      <c r="I8" s="75">
        <f t="shared" si="0"/>
        <v>762269.5</v>
      </c>
    </row>
    <row r="9" spans="1:9" ht="38.25">
      <c r="A9" s="28" t="s">
        <v>114</v>
      </c>
      <c r="B9" s="23">
        <v>74</v>
      </c>
      <c r="C9" s="76">
        <f>SUM(D9:F9)</f>
        <v>9684.2999999999993</v>
      </c>
      <c r="D9" s="45"/>
      <c r="E9" s="45">
        <v>3526.9</v>
      </c>
      <c r="F9" s="45">
        <v>6157.4</v>
      </c>
      <c r="G9" s="45">
        <v>4361.3</v>
      </c>
      <c r="H9" s="76">
        <f t="shared" ref="H9:H15" si="1">SUM(G9,C9)</f>
        <v>14045.599999999999</v>
      </c>
      <c r="I9" s="45">
        <v>9684.2999999999993</v>
      </c>
    </row>
    <row r="10" spans="1:9" ht="25.5">
      <c r="A10" s="28" t="s">
        <v>115</v>
      </c>
      <c r="B10" s="23">
        <v>75</v>
      </c>
      <c r="C10" s="76">
        <f t="shared" ref="C10:C15" si="2">SUM(D10:F10)</f>
        <v>39776.699999999997</v>
      </c>
      <c r="D10" s="45">
        <v>829.3</v>
      </c>
      <c r="E10" s="45">
        <v>12358.3</v>
      </c>
      <c r="F10" s="45">
        <v>26589.1</v>
      </c>
      <c r="G10" s="45">
        <v>12995.2</v>
      </c>
      <c r="H10" s="76">
        <f t="shared" si="1"/>
        <v>52771.899999999994</v>
      </c>
      <c r="I10" s="45">
        <v>39776.699999999997</v>
      </c>
    </row>
    <row r="11" spans="1:9" ht="25.5">
      <c r="A11" s="28" t="s">
        <v>116</v>
      </c>
      <c r="B11" s="23">
        <v>76</v>
      </c>
      <c r="C11" s="76">
        <f t="shared" si="2"/>
        <v>72020.100000000006</v>
      </c>
      <c r="D11" s="45"/>
      <c r="E11" s="45"/>
      <c r="F11" s="45">
        <v>72020.100000000006</v>
      </c>
      <c r="G11" s="45"/>
      <c r="H11" s="76">
        <f t="shared" si="1"/>
        <v>72020.100000000006</v>
      </c>
      <c r="I11" s="45">
        <v>72020.100000000006</v>
      </c>
    </row>
    <row r="12" spans="1:9" ht="51">
      <c r="A12" s="28" t="s">
        <v>117</v>
      </c>
      <c r="B12" s="23">
        <v>77</v>
      </c>
      <c r="C12" s="76">
        <f t="shared" si="2"/>
        <v>0</v>
      </c>
      <c r="D12" s="45"/>
      <c r="E12" s="45"/>
      <c r="F12" s="45"/>
      <c r="G12" s="45"/>
      <c r="H12" s="76">
        <f t="shared" si="1"/>
        <v>0</v>
      </c>
      <c r="I12" s="45"/>
    </row>
    <row r="13" spans="1:9" ht="38.25">
      <c r="A13" s="28" t="s">
        <v>118</v>
      </c>
      <c r="B13" s="23">
        <v>78</v>
      </c>
      <c r="C13" s="76">
        <f t="shared" si="2"/>
        <v>310475.09999999998</v>
      </c>
      <c r="D13" s="45">
        <v>373.6</v>
      </c>
      <c r="E13" s="45">
        <v>18737.2</v>
      </c>
      <c r="F13" s="45">
        <v>291364.3</v>
      </c>
      <c r="G13" s="45">
        <v>36456.199999999997</v>
      </c>
      <c r="H13" s="76">
        <f t="shared" si="1"/>
        <v>346931.3</v>
      </c>
      <c r="I13" s="45">
        <v>310475.09999999998</v>
      </c>
    </row>
    <row r="14" spans="1:9" ht="25.5">
      <c r="A14" s="28" t="s">
        <v>329</v>
      </c>
      <c r="B14" s="23">
        <v>79</v>
      </c>
      <c r="C14" s="76">
        <f t="shared" si="2"/>
        <v>139462.9</v>
      </c>
      <c r="D14" s="45"/>
      <c r="E14" s="45">
        <v>204.9</v>
      </c>
      <c r="F14" s="45">
        <v>139258</v>
      </c>
      <c r="G14" s="45">
        <v>9579.7000000000007</v>
      </c>
      <c r="H14" s="76">
        <f t="shared" si="1"/>
        <v>149042.6</v>
      </c>
      <c r="I14" s="45">
        <v>139462.9</v>
      </c>
    </row>
    <row r="15" spans="1:9">
      <c r="A15" s="28" t="s">
        <v>119</v>
      </c>
      <c r="B15" s="23">
        <v>80</v>
      </c>
      <c r="C15" s="76">
        <f t="shared" si="2"/>
        <v>190850.4</v>
      </c>
      <c r="D15" s="45"/>
      <c r="E15" s="45">
        <v>11492.4</v>
      </c>
      <c r="F15" s="45">
        <v>179358</v>
      </c>
      <c r="G15" s="45">
        <v>25689.7</v>
      </c>
      <c r="H15" s="76">
        <f t="shared" si="1"/>
        <v>216540.1</v>
      </c>
      <c r="I15" s="45">
        <v>190850.4</v>
      </c>
    </row>
    <row r="17" spans="1:9" ht="12.75" customHeight="1">
      <c r="A17" s="31" t="s">
        <v>120</v>
      </c>
      <c r="B17" s="131" t="s">
        <v>121</v>
      </c>
      <c r="C17" s="131"/>
      <c r="D17" s="131"/>
      <c r="E17" s="131"/>
    </row>
    <row r="18" spans="1:9">
      <c r="B18" s="131"/>
      <c r="C18" s="131"/>
      <c r="D18" s="131"/>
      <c r="E18" s="131"/>
    </row>
    <row r="19" spans="1:9">
      <c r="B19" s="131"/>
      <c r="C19" s="131"/>
      <c r="D19" s="131"/>
      <c r="E19" s="131"/>
    </row>
    <row r="20" spans="1:9">
      <c r="B20" s="131"/>
      <c r="C20" s="131"/>
      <c r="D20" s="131"/>
      <c r="E20" s="131"/>
    </row>
    <row r="21" spans="1:9" ht="12.75" customHeight="1">
      <c r="B21" s="131"/>
      <c r="C21" s="131"/>
      <c r="D21" s="131"/>
      <c r="E21" s="131"/>
      <c r="F21" s="54" t="s">
        <v>126</v>
      </c>
      <c r="G21" s="136">
        <v>55542</v>
      </c>
      <c r="H21" s="136"/>
      <c r="I21" s="31" t="s">
        <v>122</v>
      </c>
    </row>
    <row r="22" spans="1:9">
      <c r="F22" s="54"/>
    </row>
    <row r="23" spans="1:9" ht="12.75" customHeight="1">
      <c r="B23" s="131" t="s">
        <v>123</v>
      </c>
      <c r="C23" s="131"/>
      <c r="D23" s="131"/>
      <c r="E23" s="131"/>
      <c r="F23" s="54"/>
    </row>
    <row r="24" spans="1:9">
      <c r="B24" s="131"/>
      <c r="C24" s="131"/>
      <c r="D24" s="131"/>
      <c r="E24" s="131"/>
      <c r="F24" s="54"/>
    </row>
    <row r="25" spans="1:9">
      <c r="B25" s="131"/>
      <c r="C25" s="131"/>
      <c r="D25" s="131"/>
      <c r="E25" s="131"/>
      <c r="F25" s="54"/>
    </row>
    <row r="26" spans="1:9" ht="12.75" customHeight="1">
      <c r="B26" s="131"/>
      <c r="C26" s="131"/>
      <c r="D26" s="131"/>
      <c r="E26" s="131"/>
      <c r="F26" s="54" t="s">
        <v>350</v>
      </c>
      <c r="G26" s="136">
        <v>568.70000000000005</v>
      </c>
      <c r="H26" s="136"/>
      <c r="I26" s="31" t="s">
        <v>122</v>
      </c>
    </row>
    <row r="27" spans="1:9">
      <c r="F27" s="54"/>
    </row>
    <row r="28" spans="1:9" ht="12.75" customHeight="1">
      <c r="B28" s="131" t="s">
        <v>124</v>
      </c>
      <c r="C28" s="131"/>
      <c r="D28" s="131"/>
      <c r="E28" s="131"/>
      <c r="F28" s="54"/>
    </row>
    <row r="29" spans="1:9">
      <c r="B29" s="131"/>
      <c r="C29" s="131"/>
      <c r="D29" s="131"/>
      <c r="E29" s="131"/>
      <c r="F29" s="54"/>
    </row>
    <row r="30" spans="1:9" ht="12.75" customHeight="1">
      <c r="B30" s="131"/>
      <c r="C30" s="131"/>
      <c r="D30" s="131"/>
      <c r="E30" s="131"/>
      <c r="F30" s="54" t="s">
        <v>351</v>
      </c>
      <c r="G30" s="136">
        <v>5671.4</v>
      </c>
      <c r="H30" s="136"/>
      <c r="I30" s="31" t="s">
        <v>122</v>
      </c>
    </row>
    <row r="31" spans="1:9">
      <c r="F31" s="54"/>
    </row>
    <row r="32" spans="1:9" ht="12.75" customHeight="1">
      <c r="B32" s="131" t="s">
        <v>125</v>
      </c>
      <c r="C32" s="131"/>
      <c r="D32" s="131"/>
      <c r="E32" s="131"/>
      <c r="F32" s="54"/>
    </row>
    <row r="33" spans="2:9">
      <c r="B33" s="131"/>
      <c r="C33" s="131"/>
      <c r="D33" s="131"/>
      <c r="E33" s="131"/>
      <c r="F33" s="54"/>
    </row>
    <row r="34" spans="2:9" ht="12.75" customHeight="1">
      <c r="B34" s="131"/>
      <c r="C34" s="131"/>
      <c r="D34" s="131"/>
      <c r="E34" s="131"/>
      <c r="F34" s="54" t="s">
        <v>352</v>
      </c>
      <c r="G34" s="136"/>
      <c r="H34" s="136"/>
      <c r="I34" s="31" t="s">
        <v>122</v>
      </c>
    </row>
    <row r="35" spans="2:9">
      <c r="F35" s="54"/>
    </row>
  </sheetData>
  <sheetProtection password="D941" sheet="1"/>
  <mergeCells count="20"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32:E34"/>
    <mergeCell ref="G34:H34"/>
    <mergeCell ref="B17:E21"/>
    <mergeCell ref="G21:H21"/>
    <mergeCell ref="B23:E26"/>
    <mergeCell ref="G26:H26"/>
    <mergeCell ref="B28:E30"/>
    <mergeCell ref="G30:H30"/>
  </mergeCells>
  <conditionalFormatting sqref="H8:I15">
    <cfRule type="expression" dxfId="23" priority="4" stopIfTrue="1">
      <formula>$I$8&gt;$H$8</formula>
    </cfRule>
  </conditionalFormatting>
  <conditionalFormatting sqref="G34:H34 G30:H30 I8">
    <cfRule type="expression" dxfId="22" priority="3" stopIfTrue="1">
      <formula>SUM($G$34,$G$30) &gt;$I$8</formula>
    </cfRule>
  </conditionalFormatting>
  <conditionalFormatting sqref="C8:F15">
    <cfRule type="expression" dxfId="21" priority="2" stopIfTrue="1">
      <formula>$C$8&lt;&gt;SUM($D$8:$F$8)</formula>
    </cfRule>
  </conditionalFormatting>
  <conditionalFormatting sqref="C8:I15">
    <cfRule type="expression" dxfId="20" priority="1" stopIfTrue="1">
      <formula>$C$8&lt;&gt;SUM($C$9:$C$15)</formula>
    </cfRule>
  </conditionalFormatting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72"/>
  <sheetViews>
    <sheetView zoomScale="80" zoomScaleNormal="8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E63" sqref="E63"/>
    </sheetView>
  </sheetViews>
  <sheetFormatPr defaultColWidth="11.5703125" defaultRowHeight="12.75"/>
  <cols>
    <col min="1" max="1" width="30.5703125" style="6" customWidth="1"/>
    <col min="2" max="2" width="6.42578125" style="6" customWidth="1"/>
    <col min="3" max="3" width="13.42578125" style="6" customWidth="1"/>
    <col min="4" max="13" width="13.85546875" style="6" customWidth="1"/>
    <col min="14" max="17" width="16.28515625" style="6" customWidth="1"/>
    <col min="18" max="18" width="6.28515625" style="78" hidden="1" customWidth="1"/>
    <col min="19" max="19" width="5.5703125" style="81" hidden="1" customWidth="1"/>
    <col min="20" max="20" width="6" style="51" customWidth="1"/>
    <col min="21" max="21" width="5.42578125" style="81" customWidth="1"/>
    <col min="22" max="22" width="6" style="79" customWidth="1"/>
    <col min="23" max="23" width="5.7109375" style="81" customWidth="1"/>
    <col min="24" max="16384" width="11.5703125" style="6"/>
  </cols>
  <sheetData>
    <row r="1" spans="1:23" ht="18">
      <c r="A1" s="133" t="s">
        <v>349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3" ht="13.5" thickBot="1">
      <c r="A2" s="134" t="s">
        <v>13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23" ht="24" customHeight="1" thickBot="1">
      <c r="A3" s="130" t="s">
        <v>127</v>
      </c>
      <c r="B3" s="138" t="s">
        <v>128</v>
      </c>
      <c r="C3" s="139" t="s">
        <v>354</v>
      </c>
      <c r="D3" s="140"/>
      <c r="E3" s="141"/>
      <c r="F3" s="141"/>
      <c r="G3" s="141"/>
      <c r="H3" s="141"/>
      <c r="I3" s="141"/>
      <c r="J3" s="141"/>
      <c r="K3" s="142"/>
      <c r="L3" s="151" t="s">
        <v>369</v>
      </c>
      <c r="M3" s="141"/>
      <c r="N3" s="142"/>
      <c r="O3" s="163" t="s">
        <v>365</v>
      </c>
      <c r="P3" s="141"/>
      <c r="Q3" s="142"/>
      <c r="R3" s="168" t="s">
        <v>414</v>
      </c>
      <c r="S3" s="162" t="s">
        <v>415</v>
      </c>
    </row>
    <row r="4" spans="1:23" ht="24" customHeight="1">
      <c r="A4" s="130"/>
      <c r="B4" s="138"/>
      <c r="C4" s="160" t="s">
        <v>16</v>
      </c>
      <c r="D4" s="152" t="s">
        <v>129</v>
      </c>
      <c r="E4" s="144" t="s">
        <v>355</v>
      </c>
      <c r="F4" s="135"/>
      <c r="G4" s="135"/>
      <c r="H4" s="143" t="s">
        <v>359</v>
      </c>
      <c r="I4" s="145"/>
      <c r="J4" s="145"/>
      <c r="K4" s="146"/>
      <c r="L4" s="147" t="s">
        <v>16</v>
      </c>
      <c r="M4" s="155" t="s">
        <v>356</v>
      </c>
      <c r="N4" s="156"/>
      <c r="O4" s="160" t="s">
        <v>16</v>
      </c>
      <c r="P4" s="164" t="s">
        <v>366</v>
      </c>
      <c r="Q4" s="165"/>
      <c r="R4" s="168"/>
      <c r="S4" s="162"/>
    </row>
    <row r="5" spans="1:23" ht="24" customHeight="1">
      <c r="A5" s="130"/>
      <c r="B5" s="138"/>
      <c r="C5" s="160"/>
      <c r="D5" s="153"/>
      <c r="E5" s="144" t="s">
        <v>16</v>
      </c>
      <c r="F5" s="143" t="s">
        <v>356</v>
      </c>
      <c r="G5" s="144"/>
      <c r="H5" s="135" t="s">
        <v>16</v>
      </c>
      <c r="I5" s="143" t="s">
        <v>356</v>
      </c>
      <c r="J5" s="145"/>
      <c r="K5" s="146"/>
      <c r="L5" s="148"/>
      <c r="M5" s="157"/>
      <c r="N5" s="158"/>
      <c r="O5" s="160"/>
      <c r="P5" s="166"/>
      <c r="Q5" s="167"/>
      <c r="R5" s="168"/>
      <c r="S5" s="162"/>
    </row>
    <row r="6" spans="1:23" ht="51" customHeight="1" thickBot="1">
      <c r="A6" s="130"/>
      <c r="B6" s="138"/>
      <c r="C6" s="161"/>
      <c r="D6" s="154"/>
      <c r="E6" s="159"/>
      <c r="F6" s="56" t="s">
        <v>357</v>
      </c>
      <c r="G6" s="56" t="s">
        <v>358</v>
      </c>
      <c r="H6" s="150"/>
      <c r="I6" s="56" t="s">
        <v>360</v>
      </c>
      <c r="J6" s="56" t="s">
        <v>361</v>
      </c>
      <c r="K6" s="57" t="s">
        <v>362</v>
      </c>
      <c r="L6" s="149"/>
      <c r="M6" s="58" t="s">
        <v>363</v>
      </c>
      <c r="N6" s="57" t="s">
        <v>364</v>
      </c>
      <c r="O6" s="161"/>
      <c r="P6" s="56" t="s">
        <v>367</v>
      </c>
      <c r="Q6" s="57" t="s">
        <v>368</v>
      </c>
      <c r="R6" s="168"/>
      <c r="S6" s="162"/>
    </row>
    <row r="7" spans="1:23">
      <c r="A7" s="23">
        <v>1</v>
      </c>
      <c r="B7" s="23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S7" s="52"/>
      <c r="T7" s="52"/>
      <c r="U7" s="52"/>
      <c r="V7" s="80"/>
      <c r="W7" s="52"/>
    </row>
    <row r="8" spans="1:23" ht="38.25" customHeight="1">
      <c r="A8" s="32" t="s">
        <v>370</v>
      </c>
      <c r="B8" s="23">
        <v>85</v>
      </c>
      <c r="C8" s="84">
        <f>SUM(C9:C110,C112:C140,C141,C144,C153,C164,C171)</f>
        <v>33088</v>
      </c>
      <c r="D8" s="84">
        <f>SUM(D9:D110,D112:D140,D141,D144,D153,D164,D171)</f>
        <v>16580</v>
      </c>
      <c r="E8" s="84">
        <f>SUM(E9:E110,E112:E140,E141,E144,E153,E164,E171)</f>
        <v>316</v>
      </c>
      <c r="F8" s="84">
        <f t="shared" ref="F8:Q8" si="0">SUM(F9:F110,F112:F140,F141,F144,F153,F164,F171)</f>
        <v>207</v>
      </c>
      <c r="G8" s="84">
        <f t="shared" si="0"/>
        <v>109</v>
      </c>
      <c r="H8" s="84">
        <f t="shared" si="0"/>
        <v>22</v>
      </c>
      <c r="I8" s="84">
        <f t="shared" si="0"/>
        <v>20</v>
      </c>
      <c r="J8" s="84">
        <f t="shared" si="0"/>
        <v>2</v>
      </c>
      <c r="K8" s="84">
        <f t="shared" si="0"/>
        <v>0</v>
      </c>
      <c r="L8" s="84">
        <f>SUM(L9:L110,L112:L140,L141,L144,L153,L164,L171)</f>
        <v>75</v>
      </c>
      <c r="M8" s="84">
        <f t="shared" si="0"/>
        <v>42</v>
      </c>
      <c r="N8" s="84">
        <f t="shared" si="0"/>
        <v>7</v>
      </c>
      <c r="O8" s="84">
        <f>SUM(O9:O110,O112:O140,O141,O144,O153,O164,O171)</f>
        <v>112</v>
      </c>
      <c r="P8" s="84">
        <f>SUM(P9:P110,P112:P140,P141,P144,P153,P164,P171)</f>
        <v>105</v>
      </c>
      <c r="Q8" s="84">
        <f t="shared" si="0"/>
        <v>7</v>
      </c>
      <c r="R8" s="79">
        <f>Раздел2!D8</f>
        <v>58885</v>
      </c>
      <c r="S8" s="82">
        <f>Раздел2!K8</f>
        <v>27554</v>
      </c>
      <c r="T8" s="79"/>
      <c r="U8" s="82"/>
      <c r="W8" s="82"/>
    </row>
    <row r="9" spans="1:23" ht="25.5">
      <c r="A9" s="30" t="s">
        <v>130</v>
      </c>
      <c r="B9" s="23">
        <v>86</v>
      </c>
      <c r="C9" s="46"/>
      <c r="D9" s="46"/>
      <c r="E9" s="70"/>
      <c r="F9" s="46"/>
      <c r="G9" s="46"/>
      <c r="H9" s="84">
        <f t="shared" ref="H9:H72" si="1">SUM(I9+J9+K9)</f>
        <v>0</v>
      </c>
      <c r="I9" s="46"/>
      <c r="J9" s="46"/>
      <c r="K9" s="46"/>
      <c r="L9" s="46"/>
      <c r="M9" s="46"/>
      <c r="N9" s="46"/>
      <c r="O9" s="70"/>
      <c r="P9" s="46"/>
      <c r="Q9" s="46"/>
      <c r="R9" s="79"/>
      <c r="S9" s="82"/>
      <c r="T9" s="79"/>
      <c r="U9" s="82"/>
    </row>
    <row r="10" spans="1:23">
      <c r="A10" s="30" t="s">
        <v>131</v>
      </c>
      <c r="B10" s="23">
        <v>87</v>
      </c>
      <c r="C10" s="46"/>
      <c r="D10" s="46"/>
      <c r="E10" s="70"/>
      <c r="F10" s="46"/>
      <c r="G10" s="46"/>
      <c r="H10" s="84">
        <f t="shared" si="1"/>
        <v>0</v>
      </c>
      <c r="I10" s="46"/>
      <c r="J10" s="46"/>
      <c r="K10" s="46"/>
      <c r="L10" s="46"/>
      <c r="M10" s="46"/>
      <c r="N10" s="46"/>
      <c r="O10" s="70"/>
      <c r="P10" s="46"/>
      <c r="Q10" s="46"/>
      <c r="R10" s="79"/>
      <c r="S10" s="82"/>
      <c r="T10" s="79"/>
      <c r="U10" s="82"/>
    </row>
    <row r="11" spans="1:23">
      <c r="A11" s="30" t="s">
        <v>132</v>
      </c>
      <c r="B11" s="23">
        <v>88</v>
      </c>
      <c r="C11" s="46">
        <v>356</v>
      </c>
      <c r="D11" s="46"/>
      <c r="E11" s="70"/>
      <c r="F11" s="46"/>
      <c r="G11" s="46"/>
      <c r="H11" s="84">
        <f t="shared" si="1"/>
        <v>0</v>
      </c>
      <c r="I11" s="46"/>
      <c r="J11" s="46"/>
      <c r="K11" s="46"/>
      <c r="L11" s="46"/>
      <c r="M11" s="46"/>
      <c r="N11" s="46"/>
      <c r="O11" s="70"/>
      <c r="P11" s="71"/>
      <c r="Q11" s="72"/>
      <c r="R11" s="79"/>
      <c r="S11" s="82"/>
      <c r="T11" s="79"/>
      <c r="U11" s="82"/>
    </row>
    <row r="12" spans="1:23">
      <c r="A12" s="30" t="s">
        <v>133</v>
      </c>
      <c r="B12" s="23">
        <v>89</v>
      </c>
      <c r="C12" s="46">
        <v>436</v>
      </c>
      <c r="D12" s="46">
        <v>387</v>
      </c>
      <c r="E12" s="70"/>
      <c r="F12" s="46"/>
      <c r="G12" s="46"/>
      <c r="H12" s="84">
        <f t="shared" si="1"/>
        <v>0</v>
      </c>
      <c r="I12" s="46"/>
      <c r="J12" s="46"/>
      <c r="K12" s="46"/>
      <c r="L12" s="46"/>
      <c r="M12" s="46"/>
      <c r="N12" s="46"/>
      <c r="O12" s="70"/>
      <c r="P12" s="46"/>
      <c r="Q12" s="46"/>
      <c r="R12" s="79"/>
      <c r="S12" s="82"/>
      <c r="T12" s="79"/>
      <c r="U12" s="82"/>
    </row>
    <row r="13" spans="1:23">
      <c r="A13" s="30" t="s">
        <v>134</v>
      </c>
      <c r="B13" s="23">
        <v>90</v>
      </c>
      <c r="C13" s="46"/>
      <c r="D13" s="46"/>
      <c r="E13" s="70"/>
      <c r="F13" s="46"/>
      <c r="G13" s="46"/>
      <c r="H13" s="84">
        <f t="shared" si="1"/>
        <v>0</v>
      </c>
      <c r="I13" s="46"/>
      <c r="J13" s="46"/>
      <c r="K13" s="46"/>
      <c r="L13" s="46"/>
      <c r="M13" s="46"/>
      <c r="N13" s="46"/>
      <c r="O13" s="70"/>
      <c r="P13" s="46"/>
      <c r="Q13" s="46"/>
      <c r="R13" s="79"/>
      <c r="S13" s="82"/>
      <c r="T13" s="79"/>
      <c r="U13" s="82"/>
    </row>
    <row r="14" spans="1:23">
      <c r="A14" s="30" t="s">
        <v>135</v>
      </c>
      <c r="B14" s="23">
        <v>91</v>
      </c>
      <c r="C14" s="46"/>
      <c r="D14" s="46"/>
      <c r="E14" s="70"/>
      <c r="F14" s="46"/>
      <c r="G14" s="46"/>
      <c r="H14" s="84">
        <f t="shared" si="1"/>
        <v>0</v>
      </c>
      <c r="I14" s="46"/>
      <c r="J14" s="46"/>
      <c r="K14" s="46"/>
      <c r="L14" s="46"/>
      <c r="M14" s="66"/>
      <c r="N14" s="66"/>
      <c r="O14" s="70"/>
      <c r="P14" s="46"/>
      <c r="Q14" s="46"/>
      <c r="R14" s="79"/>
      <c r="S14" s="82"/>
      <c r="T14" s="79"/>
      <c r="U14" s="82"/>
    </row>
    <row r="15" spans="1:23">
      <c r="A15" s="30" t="s">
        <v>371</v>
      </c>
      <c r="B15" s="23">
        <v>92</v>
      </c>
      <c r="C15" s="46">
        <v>31</v>
      </c>
      <c r="D15" s="46"/>
      <c r="E15" s="70"/>
      <c r="F15" s="46"/>
      <c r="G15" s="46"/>
      <c r="H15" s="84">
        <f t="shared" si="1"/>
        <v>0</v>
      </c>
      <c r="I15" s="46"/>
      <c r="J15" s="46"/>
      <c r="K15" s="46"/>
      <c r="L15" s="46"/>
      <c r="M15" s="46"/>
      <c r="N15" s="46"/>
      <c r="O15" s="70"/>
      <c r="P15" s="46"/>
      <c r="Q15" s="46"/>
      <c r="R15" s="79"/>
      <c r="S15" s="82"/>
      <c r="T15" s="79"/>
      <c r="U15" s="82"/>
    </row>
    <row r="16" spans="1:23">
      <c r="A16" s="30" t="s">
        <v>136</v>
      </c>
      <c r="B16" s="23">
        <v>93</v>
      </c>
      <c r="C16" s="46">
        <v>206</v>
      </c>
      <c r="D16" s="46">
        <v>43</v>
      </c>
      <c r="E16" s="70"/>
      <c r="F16" s="46"/>
      <c r="G16" s="46"/>
      <c r="H16" s="84">
        <f t="shared" si="1"/>
        <v>0</v>
      </c>
      <c r="I16" s="46"/>
      <c r="J16" s="46"/>
      <c r="K16" s="46"/>
      <c r="L16" s="46"/>
      <c r="M16" s="46"/>
      <c r="N16" s="46"/>
      <c r="O16" s="70"/>
      <c r="P16" s="46"/>
      <c r="Q16" s="46"/>
      <c r="R16" s="79"/>
      <c r="S16" s="82"/>
      <c r="T16" s="79"/>
      <c r="U16" s="82"/>
    </row>
    <row r="17" spans="1:21">
      <c r="A17" s="30" t="s">
        <v>137</v>
      </c>
      <c r="B17" s="23">
        <v>94</v>
      </c>
      <c r="C17" s="46">
        <v>997</v>
      </c>
      <c r="D17" s="46">
        <v>256</v>
      </c>
      <c r="E17" s="70">
        <f>F17+G17</f>
        <v>3</v>
      </c>
      <c r="F17" s="46">
        <v>3</v>
      </c>
      <c r="G17" s="46"/>
      <c r="H17" s="84">
        <f t="shared" si="1"/>
        <v>0</v>
      </c>
      <c r="I17" s="46"/>
      <c r="J17" s="46"/>
      <c r="K17" s="46"/>
      <c r="L17" s="46">
        <v>6</v>
      </c>
      <c r="M17" s="46">
        <v>6</v>
      </c>
      <c r="N17" s="46"/>
      <c r="O17" s="70">
        <v>6</v>
      </c>
      <c r="P17" s="46">
        <v>5</v>
      </c>
      <c r="Q17" s="46">
        <v>1</v>
      </c>
      <c r="R17" s="79"/>
      <c r="S17" s="82"/>
      <c r="T17" s="79"/>
      <c r="U17" s="82"/>
    </row>
    <row r="18" spans="1:21">
      <c r="A18" s="30" t="s">
        <v>138</v>
      </c>
      <c r="B18" s="23">
        <v>95</v>
      </c>
      <c r="C18" s="46"/>
      <c r="D18" s="46"/>
      <c r="E18" s="70"/>
      <c r="F18" s="46"/>
      <c r="G18" s="46"/>
      <c r="H18" s="84">
        <f t="shared" si="1"/>
        <v>0</v>
      </c>
      <c r="I18" s="46"/>
      <c r="J18" s="46"/>
      <c r="K18" s="46"/>
      <c r="L18" s="46"/>
      <c r="M18" s="46"/>
      <c r="N18" s="46"/>
      <c r="O18" s="70"/>
      <c r="P18" s="46"/>
      <c r="Q18" s="46"/>
      <c r="R18" s="79"/>
      <c r="S18" s="82"/>
      <c r="T18" s="79"/>
      <c r="U18" s="82"/>
    </row>
    <row r="19" spans="1:21">
      <c r="A19" s="30" t="s">
        <v>139</v>
      </c>
      <c r="B19" s="23">
        <v>96</v>
      </c>
      <c r="C19" s="46">
        <v>508</v>
      </c>
      <c r="D19" s="46">
        <v>120</v>
      </c>
      <c r="E19" s="70">
        <v>35</v>
      </c>
      <c r="F19" s="46">
        <v>33</v>
      </c>
      <c r="G19" s="46">
        <v>2</v>
      </c>
      <c r="H19" s="84">
        <f t="shared" si="1"/>
        <v>2</v>
      </c>
      <c r="I19" s="46">
        <v>2</v>
      </c>
      <c r="J19" s="46"/>
      <c r="K19" s="46"/>
      <c r="L19" s="46">
        <v>13</v>
      </c>
      <c r="M19" s="46">
        <v>2</v>
      </c>
      <c r="N19" s="46">
        <v>1</v>
      </c>
      <c r="O19" s="70">
        <v>12</v>
      </c>
      <c r="P19" s="46">
        <v>12</v>
      </c>
      <c r="Q19" s="46"/>
      <c r="R19" s="79"/>
      <c r="S19" s="82"/>
      <c r="T19" s="79"/>
      <c r="U19" s="82"/>
    </row>
    <row r="20" spans="1:21">
      <c r="A20" s="30" t="s">
        <v>140</v>
      </c>
      <c r="B20" s="23">
        <v>97</v>
      </c>
      <c r="C20" s="46">
        <v>75</v>
      </c>
      <c r="D20" s="46"/>
      <c r="E20" s="70"/>
      <c r="F20" s="46"/>
      <c r="G20" s="46"/>
      <c r="H20" s="84">
        <f t="shared" si="1"/>
        <v>0</v>
      </c>
      <c r="I20" s="46"/>
      <c r="J20" s="46"/>
      <c r="K20" s="46"/>
      <c r="L20" s="46"/>
      <c r="M20" s="46"/>
      <c r="N20" s="46"/>
      <c r="O20" s="70"/>
      <c r="P20" s="46"/>
      <c r="Q20" s="46"/>
      <c r="R20" s="79"/>
      <c r="S20" s="82"/>
      <c r="T20" s="79"/>
      <c r="U20" s="82"/>
    </row>
    <row r="21" spans="1:21">
      <c r="A21" s="30" t="s">
        <v>141</v>
      </c>
      <c r="B21" s="23">
        <v>98</v>
      </c>
      <c r="C21" s="46"/>
      <c r="D21" s="46"/>
      <c r="E21" s="70"/>
      <c r="F21" s="46"/>
      <c r="G21" s="46"/>
      <c r="H21" s="84">
        <f t="shared" si="1"/>
        <v>0</v>
      </c>
      <c r="I21" s="46"/>
      <c r="J21" s="46"/>
      <c r="K21" s="46"/>
      <c r="L21" s="46"/>
      <c r="M21" s="46"/>
      <c r="N21" s="46"/>
      <c r="O21" s="70"/>
      <c r="P21" s="46"/>
      <c r="Q21" s="46"/>
      <c r="R21" s="79"/>
      <c r="S21" s="82"/>
      <c r="T21" s="79"/>
      <c r="U21" s="82"/>
    </row>
    <row r="22" spans="1:21">
      <c r="A22" s="30" t="s">
        <v>142</v>
      </c>
      <c r="B22" s="23">
        <v>99</v>
      </c>
      <c r="C22" s="46"/>
      <c r="D22" s="46"/>
      <c r="E22" s="70"/>
      <c r="F22" s="46"/>
      <c r="G22" s="46"/>
      <c r="H22" s="84">
        <f t="shared" si="1"/>
        <v>0</v>
      </c>
      <c r="I22" s="46"/>
      <c r="J22" s="46"/>
      <c r="K22" s="46"/>
      <c r="L22" s="46"/>
      <c r="M22" s="46"/>
      <c r="N22" s="46"/>
      <c r="O22" s="70"/>
      <c r="P22" s="46"/>
      <c r="Q22" s="46"/>
      <c r="R22" s="79"/>
      <c r="S22" s="82"/>
      <c r="T22" s="79"/>
      <c r="U22" s="82"/>
    </row>
    <row r="23" spans="1:21">
      <c r="A23" s="30" t="s">
        <v>143</v>
      </c>
      <c r="B23" s="23">
        <v>100</v>
      </c>
      <c r="C23" s="46">
        <v>381</v>
      </c>
      <c r="D23" s="46">
        <v>5</v>
      </c>
      <c r="E23" s="70">
        <v>7</v>
      </c>
      <c r="F23" s="46">
        <v>3</v>
      </c>
      <c r="G23" s="46">
        <v>4</v>
      </c>
      <c r="H23" s="84">
        <f t="shared" si="1"/>
        <v>1</v>
      </c>
      <c r="I23" s="46">
        <v>1</v>
      </c>
      <c r="J23" s="46"/>
      <c r="K23" s="46"/>
      <c r="L23" s="46">
        <v>3</v>
      </c>
      <c r="M23" s="46">
        <v>3</v>
      </c>
      <c r="N23" s="46"/>
      <c r="O23" s="70">
        <v>5</v>
      </c>
      <c r="P23" s="46">
        <v>5</v>
      </c>
      <c r="Q23" s="46"/>
      <c r="R23" s="79"/>
      <c r="S23" s="82"/>
      <c r="T23" s="79"/>
      <c r="U23" s="82"/>
    </row>
    <row r="24" spans="1:21">
      <c r="A24" s="30" t="s">
        <v>144</v>
      </c>
      <c r="B24" s="23">
        <v>101</v>
      </c>
      <c r="C24" s="46">
        <v>40</v>
      </c>
      <c r="D24" s="46"/>
      <c r="E24" s="70"/>
      <c r="F24" s="46"/>
      <c r="G24" s="46"/>
      <c r="H24" s="84">
        <f t="shared" si="1"/>
        <v>0</v>
      </c>
      <c r="I24" s="46"/>
      <c r="J24" s="46"/>
      <c r="K24" s="46"/>
      <c r="L24" s="46"/>
      <c r="M24" s="46"/>
      <c r="N24" s="46"/>
      <c r="O24" s="70"/>
      <c r="P24" s="46"/>
      <c r="Q24" s="46"/>
      <c r="R24" s="79"/>
      <c r="S24" s="82"/>
      <c r="T24" s="79"/>
      <c r="U24" s="82"/>
    </row>
    <row r="25" spans="1:21">
      <c r="A25" s="30" t="s">
        <v>145</v>
      </c>
      <c r="B25" s="23">
        <v>102</v>
      </c>
      <c r="C25" s="46">
        <v>183</v>
      </c>
      <c r="D25" s="46">
        <v>122</v>
      </c>
      <c r="E25" s="70"/>
      <c r="F25" s="46"/>
      <c r="G25" s="46"/>
      <c r="H25" s="84">
        <f t="shared" si="1"/>
        <v>0</v>
      </c>
      <c r="I25" s="46"/>
      <c r="J25" s="46"/>
      <c r="K25" s="46"/>
      <c r="L25" s="46"/>
      <c r="M25" s="46"/>
      <c r="N25" s="46"/>
      <c r="O25" s="70"/>
      <c r="P25" s="46"/>
      <c r="Q25" s="46"/>
      <c r="R25" s="79"/>
      <c r="S25" s="82"/>
      <c r="T25" s="79"/>
      <c r="U25" s="82"/>
    </row>
    <row r="26" spans="1:21">
      <c r="A26" s="30" t="s">
        <v>146</v>
      </c>
      <c r="B26" s="23">
        <v>103</v>
      </c>
      <c r="C26" s="46"/>
      <c r="D26" s="46"/>
      <c r="E26" s="70"/>
      <c r="F26" s="46"/>
      <c r="G26" s="46"/>
      <c r="H26" s="84">
        <f t="shared" si="1"/>
        <v>0</v>
      </c>
      <c r="I26" s="46"/>
      <c r="J26" s="46"/>
      <c r="K26" s="46"/>
      <c r="L26" s="46"/>
      <c r="M26" s="46"/>
      <c r="N26" s="46"/>
      <c r="O26" s="70"/>
      <c r="P26" s="46"/>
      <c r="Q26" s="46"/>
      <c r="R26" s="79"/>
      <c r="S26" s="82"/>
      <c r="T26" s="79"/>
      <c r="U26" s="82"/>
    </row>
    <row r="27" spans="1:21">
      <c r="A27" s="30" t="s">
        <v>147</v>
      </c>
      <c r="B27" s="23">
        <v>104</v>
      </c>
      <c r="C27" s="46"/>
      <c r="D27" s="46"/>
      <c r="E27" s="70"/>
      <c r="F27" s="46"/>
      <c r="G27" s="46"/>
      <c r="H27" s="84">
        <f t="shared" si="1"/>
        <v>0</v>
      </c>
      <c r="I27" s="46"/>
      <c r="J27" s="46"/>
      <c r="K27" s="46"/>
      <c r="L27" s="46"/>
      <c r="M27" s="46"/>
      <c r="N27" s="46"/>
      <c r="O27" s="70"/>
      <c r="P27" s="46"/>
      <c r="Q27" s="46"/>
      <c r="R27" s="79"/>
      <c r="S27" s="82"/>
      <c r="T27" s="79"/>
      <c r="U27" s="82"/>
    </row>
    <row r="28" spans="1:21">
      <c r="A28" s="30" t="s">
        <v>148</v>
      </c>
      <c r="B28" s="23">
        <v>105</v>
      </c>
      <c r="C28" s="46"/>
      <c r="D28" s="46"/>
      <c r="E28" s="70"/>
      <c r="F28" s="46"/>
      <c r="G28" s="46"/>
      <c r="H28" s="84">
        <f t="shared" si="1"/>
        <v>0</v>
      </c>
      <c r="I28" s="46"/>
      <c r="J28" s="46"/>
      <c r="K28" s="46"/>
      <c r="L28" s="46"/>
      <c r="M28" s="46"/>
      <c r="N28" s="46"/>
      <c r="O28" s="70"/>
      <c r="P28" s="46"/>
      <c r="Q28" s="46"/>
      <c r="R28" s="79"/>
      <c r="S28" s="82"/>
      <c r="T28" s="79"/>
      <c r="U28" s="82"/>
    </row>
    <row r="29" spans="1:21">
      <c r="A29" s="30" t="s">
        <v>149</v>
      </c>
      <c r="B29" s="23">
        <v>106</v>
      </c>
      <c r="C29" s="46"/>
      <c r="D29" s="46"/>
      <c r="E29" s="70"/>
      <c r="F29" s="46"/>
      <c r="G29" s="46"/>
      <c r="H29" s="84">
        <f t="shared" si="1"/>
        <v>0</v>
      </c>
      <c r="I29" s="46"/>
      <c r="J29" s="46"/>
      <c r="K29" s="46"/>
      <c r="L29" s="46"/>
      <c r="M29" s="46"/>
      <c r="N29" s="46"/>
      <c r="O29" s="70"/>
      <c r="P29" s="46"/>
      <c r="Q29" s="46"/>
      <c r="R29" s="79"/>
      <c r="S29" s="82"/>
      <c r="T29" s="79"/>
      <c r="U29" s="82"/>
    </row>
    <row r="30" spans="1:21">
      <c r="A30" s="30" t="s">
        <v>150</v>
      </c>
      <c r="B30" s="23">
        <v>107</v>
      </c>
      <c r="C30" s="46"/>
      <c r="D30" s="46"/>
      <c r="E30" s="70"/>
      <c r="F30" s="46"/>
      <c r="G30" s="46"/>
      <c r="H30" s="84">
        <f t="shared" si="1"/>
        <v>0</v>
      </c>
      <c r="I30" s="46"/>
      <c r="J30" s="46"/>
      <c r="K30" s="46"/>
      <c r="L30" s="46"/>
      <c r="M30" s="46"/>
      <c r="N30" s="46"/>
      <c r="O30" s="70"/>
      <c r="P30" s="46"/>
      <c r="Q30" s="46"/>
      <c r="R30" s="79"/>
      <c r="S30" s="82"/>
      <c r="T30" s="79"/>
      <c r="U30" s="82"/>
    </row>
    <row r="31" spans="1:21">
      <c r="A31" s="30" t="s">
        <v>151</v>
      </c>
      <c r="B31" s="23">
        <v>108</v>
      </c>
      <c r="C31" s="46"/>
      <c r="D31" s="46"/>
      <c r="E31" s="70"/>
      <c r="F31" s="46"/>
      <c r="G31" s="46"/>
      <c r="H31" s="84">
        <f t="shared" si="1"/>
        <v>0</v>
      </c>
      <c r="I31" s="46"/>
      <c r="J31" s="46"/>
      <c r="K31" s="46"/>
      <c r="L31" s="46"/>
      <c r="M31" s="46"/>
      <c r="N31" s="46"/>
      <c r="O31" s="70"/>
      <c r="P31" s="46"/>
      <c r="Q31" s="46"/>
      <c r="R31" s="79"/>
      <c r="S31" s="82"/>
      <c r="T31" s="79"/>
      <c r="U31" s="82"/>
    </row>
    <row r="32" spans="1:21" ht="26.25" customHeight="1">
      <c r="A32" s="30" t="s">
        <v>372</v>
      </c>
      <c r="B32" s="23">
        <v>109</v>
      </c>
      <c r="C32" s="46"/>
      <c r="D32" s="46"/>
      <c r="E32" s="70"/>
      <c r="F32" s="46"/>
      <c r="G32" s="46"/>
      <c r="H32" s="84">
        <f t="shared" si="1"/>
        <v>0</v>
      </c>
      <c r="I32" s="46"/>
      <c r="J32" s="46"/>
      <c r="K32" s="46"/>
      <c r="L32" s="46"/>
      <c r="M32" s="46"/>
      <c r="N32" s="46"/>
      <c r="O32" s="70"/>
      <c r="P32" s="46"/>
      <c r="Q32" s="46"/>
      <c r="R32" s="79"/>
      <c r="S32" s="82"/>
      <c r="T32" s="79"/>
      <c r="U32" s="82"/>
    </row>
    <row r="33" spans="1:21">
      <c r="A33" s="30" t="s">
        <v>152</v>
      </c>
      <c r="B33" s="23">
        <v>110</v>
      </c>
      <c r="C33" s="46">
        <v>1022</v>
      </c>
      <c r="D33" s="46">
        <v>445</v>
      </c>
      <c r="E33" s="70"/>
      <c r="F33" s="46"/>
      <c r="G33" s="46"/>
      <c r="H33" s="84">
        <f t="shared" si="1"/>
        <v>0</v>
      </c>
      <c r="I33" s="46"/>
      <c r="J33" s="46"/>
      <c r="K33" s="46"/>
      <c r="L33" s="46"/>
      <c r="M33" s="46"/>
      <c r="N33" s="46"/>
      <c r="O33" s="70">
        <v>3</v>
      </c>
      <c r="P33" s="46">
        <v>3</v>
      </c>
      <c r="Q33" s="46"/>
      <c r="R33" s="79"/>
      <c r="S33" s="82"/>
      <c r="T33" s="79"/>
      <c r="U33" s="82"/>
    </row>
    <row r="34" spans="1:21">
      <c r="A34" s="30" t="s">
        <v>153</v>
      </c>
      <c r="B34" s="23">
        <v>111</v>
      </c>
      <c r="C34" s="46">
        <v>44</v>
      </c>
      <c r="D34" s="46">
        <v>23</v>
      </c>
      <c r="E34" s="70"/>
      <c r="F34" s="46"/>
      <c r="G34" s="46"/>
      <c r="H34" s="84">
        <f t="shared" si="1"/>
        <v>0</v>
      </c>
      <c r="I34" s="46"/>
      <c r="J34" s="46"/>
      <c r="K34" s="46"/>
      <c r="L34" s="46"/>
      <c r="M34" s="46"/>
      <c r="N34" s="46"/>
      <c r="O34" s="70"/>
      <c r="P34" s="46"/>
      <c r="Q34" s="46"/>
      <c r="R34" s="79"/>
      <c r="S34" s="82"/>
      <c r="T34" s="79"/>
      <c r="U34" s="82"/>
    </row>
    <row r="35" spans="1:21">
      <c r="A35" s="30" t="s">
        <v>154</v>
      </c>
      <c r="B35" s="23">
        <v>112</v>
      </c>
      <c r="C35" s="46"/>
      <c r="D35" s="46"/>
      <c r="E35" s="70"/>
      <c r="F35" s="46"/>
      <c r="G35" s="46"/>
      <c r="H35" s="84">
        <f t="shared" si="1"/>
        <v>0</v>
      </c>
      <c r="I35" s="46"/>
      <c r="J35" s="46"/>
      <c r="K35" s="46"/>
      <c r="L35" s="46"/>
      <c r="M35" s="46"/>
      <c r="N35" s="46"/>
      <c r="O35" s="70"/>
      <c r="P35" s="46"/>
      <c r="Q35" s="46"/>
      <c r="R35" s="79"/>
      <c r="S35" s="82"/>
      <c r="T35" s="79"/>
      <c r="U35" s="82"/>
    </row>
    <row r="36" spans="1:21">
      <c r="A36" s="30" t="s">
        <v>155</v>
      </c>
      <c r="B36" s="23">
        <v>113</v>
      </c>
      <c r="C36" s="46"/>
      <c r="D36" s="46"/>
      <c r="E36" s="70"/>
      <c r="F36" s="46"/>
      <c r="G36" s="46"/>
      <c r="H36" s="84">
        <f t="shared" si="1"/>
        <v>0</v>
      </c>
      <c r="I36" s="46"/>
      <c r="J36" s="46"/>
      <c r="K36" s="46"/>
      <c r="L36" s="46"/>
      <c r="M36" s="46"/>
      <c r="N36" s="46"/>
      <c r="O36" s="70"/>
      <c r="P36" s="46"/>
      <c r="Q36" s="46"/>
      <c r="R36" s="79"/>
      <c r="S36" s="82"/>
      <c r="T36" s="79"/>
      <c r="U36" s="82"/>
    </row>
    <row r="37" spans="1:21">
      <c r="A37" s="30" t="s">
        <v>156</v>
      </c>
      <c r="B37" s="23">
        <v>114</v>
      </c>
      <c r="C37" s="46">
        <v>119</v>
      </c>
      <c r="D37" s="46">
        <v>6</v>
      </c>
      <c r="E37" s="70"/>
      <c r="F37" s="46"/>
      <c r="G37" s="46"/>
      <c r="H37" s="84">
        <f t="shared" si="1"/>
        <v>0</v>
      </c>
      <c r="I37" s="46"/>
      <c r="J37" s="46"/>
      <c r="K37" s="46"/>
      <c r="L37" s="46"/>
      <c r="M37" s="46"/>
      <c r="N37" s="46"/>
      <c r="O37" s="70"/>
      <c r="P37" s="46"/>
      <c r="Q37" s="46"/>
      <c r="R37" s="79"/>
      <c r="S37" s="82"/>
      <c r="T37" s="79"/>
      <c r="U37" s="82"/>
    </row>
    <row r="38" spans="1:21">
      <c r="A38" s="30" t="s">
        <v>157</v>
      </c>
      <c r="B38" s="23">
        <v>115</v>
      </c>
      <c r="C38" s="46"/>
      <c r="D38" s="46"/>
      <c r="E38" s="70"/>
      <c r="F38" s="46"/>
      <c r="G38" s="46"/>
      <c r="H38" s="84">
        <f t="shared" si="1"/>
        <v>0</v>
      </c>
      <c r="I38" s="46"/>
      <c r="J38" s="46"/>
      <c r="K38" s="46"/>
      <c r="L38" s="46"/>
      <c r="M38" s="46"/>
      <c r="N38" s="46"/>
      <c r="O38" s="70"/>
      <c r="P38" s="46"/>
      <c r="Q38" s="46"/>
      <c r="R38" s="79"/>
      <c r="S38" s="82"/>
      <c r="T38" s="79"/>
      <c r="U38" s="82"/>
    </row>
    <row r="39" spans="1:21">
      <c r="A39" s="30" t="s">
        <v>158</v>
      </c>
      <c r="B39" s="23">
        <v>116</v>
      </c>
      <c r="C39" s="46"/>
      <c r="D39" s="46"/>
      <c r="E39" s="70"/>
      <c r="F39" s="46"/>
      <c r="G39" s="46"/>
      <c r="H39" s="84">
        <f t="shared" si="1"/>
        <v>0</v>
      </c>
      <c r="I39" s="46"/>
      <c r="J39" s="46"/>
      <c r="K39" s="46"/>
      <c r="L39" s="46"/>
      <c r="M39" s="46"/>
      <c r="N39" s="46"/>
      <c r="O39" s="70"/>
      <c r="P39" s="46"/>
      <c r="Q39" s="46"/>
      <c r="R39" s="79"/>
      <c r="S39" s="82"/>
      <c r="T39" s="79"/>
      <c r="U39" s="82"/>
    </row>
    <row r="40" spans="1:21">
      <c r="A40" s="30" t="s">
        <v>159</v>
      </c>
      <c r="B40" s="23">
        <v>117</v>
      </c>
      <c r="C40" s="46">
        <v>179</v>
      </c>
      <c r="D40" s="46">
        <v>55</v>
      </c>
      <c r="E40" s="70"/>
      <c r="F40" s="46"/>
      <c r="G40" s="46"/>
      <c r="H40" s="84">
        <f t="shared" si="1"/>
        <v>0</v>
      </c>
      <c r="I40" s="46"/>
      <c r="J40" s="46"/>
      <c r="K40" s="46"/>
      <c r="L40" s="46"/>
      <c r="M40" s="46"/>
      <c r="N40" s="46"/>
      <c r="O40" s="70"/>
      <c r="P40" s="46"/>
      <c r="Q40" s="46"/>
      <c r="R40" s="79"/>
      <c r="S40" s="82"/>
      <c r="T40" s="79"/>
      <c r="U40" s="82"/>
    </row>
    <row r="41" spans="1:21">
      <c r="A41" s="30" t="s">
        <v>160</v>
      </c>
      <c r="B41" s="23">
        <v>118</v>
      </c>
      <c r="C41" s="46"/>
      <c r="D41" s="46"/>
      <c r="E41" s="70"/>
      <c r="F41" s="46"/>
      <c r="G41" s="46"/>
      <c r="H41" s="84">
        <f t="shared" si="1"/>
        <v>0</v>
      </c>
      <c r="I41" s="46"/>
      <c r="J41" s="46"/>
      <c r="K41" s="46"/>
      <c r="L41" s="46"/>
      <c r="M41" s="46"/>
      <c r="N41" s="46"/>
      <c r="O41" s="70"/>
      <c r="P41" s="46"/>
      <c r="Q41" s="46"/>
      <c r="R41" s="79"/>
      <c r="S41" s="82"/>
      <c r="T41" s="79"/>
      <c r="U41" s="82"/>
    </row>
    <row r="42" spans="1:21">
      <c r="A42" s="30" t="s">
        <v>161</v>
      </c>
      <c r="B42" s="23">
        <v>119</v>
      </c>
      <c r="C42" s="46"/>
      <c r="D42" s="46"/>
      <c r="E42" s="70"/>
      <c r="F42" s="46"/>
      <c r="G42" s="46"/>
      <c r="H42" s="84">
        <f t="shared" si="1"/>
        <v>0</v>
      </c>
      <c r="I42" s="46"/>
      <c r="J42" s="46"/>
      <c r="K42" s="46"/>
      <c r="L42" s="46"/>
      <c r="M42" s="46"/>
      <c r="N42" s="46"/>
      <c r="O42" s="70"/>
      <c r="P42" s="46"/>
      <c r="Q42" s="46"/>
      <c r="R42" s="79"/>
      <c r="S42" s="82"/>
      <c r="T42" s="79"/>
      <c r="U42" s="82"/>
    </row>
    <row r="43" spans="1:21">
      <c r="A43" s="30" t="s">
        <v>162</v>
      </c>
      <c r="B43" s="23">
        <v>120</v>
      </c>
      <c r="C43" s="46"/>
      <c r="D43" s="46"/>
      <c r="E43" s="70"/>
      <c r="F43" s="46"/>
      <c r="G43" s="46"/>
      <c r="H43" s="84">
        <f t="shared" si="1"/>
        <v>0</v>
      </c>
      <c r="I43" s="46"/>
      <c r="J43" s="46"/>
      <c r="K43" s="46"/>
      <c r="L43" s="46"/>
      <c r="M43" s="46"/>
      <c r="N43" s="46"/>
      <c r="O43" s="70"/>
      <c r="P43" s="46"/>
      <c r="Q43" s="46"/>
      <c r="R43" s="79"/>
      <c r="S43" s="82"/>
      <c r="T43" s="79"/>
      <c r="U43" s="82"/>
    </row>
    <row r="44" spans="1:21">
      <c r="A44" s="30" t="s">
        <v>163</v>
      </c>
      <c r="B44" s="23">
        <v>121</v>
      </c>
      <c r="C44" s="46"/>
      <c r="D44" s="46"/>
      <c r="E44" s="70"/>
      <c r="F44" s="46"/>
      <c r="G44" s="46"/>
      <c r="H44" s="84">
        <f t="shared" si="1"/>
        <v>0</v>
      </c>
      <c r="I44" s="46"/>
      <c r="J44" s="46"/>
      <c r="K44" s="46"/>
      <c r="L44" s="46"/>
      <c r="M44" s="46"/>
      <c r="N44" s="46"/>
      <c r="O44" s="70"/>
      <c r="P44" s="46"/>
      <c r="Q44" s="46"/>
      <c r="R44" s="79"/>
      <c r="S44" s="82"/>
      <c r="T44" s="79"/>
      <c r="U44" s="82"/>
    </row>
    <row r="45" spans="1:21">
      <c r="A45" s="30" t="s">
        <v>164</v>
      </c>
      <c r="B45" s="23">
        <v>122</v>
      </c>
      <c r="C45" s="46">
        <v>105</v>
      </c>
      <c r="D45" s="46">
        <v>48</v>
      </c>
      <c r="E45" s="70"/>
      <c r="F45" s="46"/>
      <c r="G45" s="46"/>
      <c r="H45" s="84">
        <f t="shared" si="1"/>
        <v>0</v>
      </c>
      <c r="I45" s="46"/>
      <c r="J45" s="46"/>
      <c r="K45" s="46"/>
      <c r="L45" s="46"/>
      <c r="M45" s="46"/>
      <c r="N45" s="46"/>
      <c r="O45" s="70"/>
      <c r="P45" s="46"/>
      <c r="Q45" s="46"/>
      <c r="R45" s="79"/>
      <c r="S45" s="82"/>
      <c r="T45" s="79"/>
      <c r="U45" s="82"/>
    </row>
    <row r="46" spans="1:21">
      <c r="A46" s="30" t="s">
        <v>165</v>
      </c>
      <c r="B46" s="23">
        <v>123</v>
      </c>
      <c r="C46" s="46"/>
      <c r="D46" s="46"/>
      <c r="E46" s="70"/>
      <c r="F46" s="46"/>
      <c r="G46" s="46"/>
      <c r="H46" s="84">
        <f t="shared" si="1"/>
        <v>0</v>
      </c>
      <c r="I46" s="46"/>
      <c r="J46" s="46"/>
      <c r="K46" s="46"/>
      <c r="L46" s="46"/>
      <c r="M46" s="46"/>
      <c r="N46" s="46"/>
      <c r="O46" s="70"/>
      <c r="P46" s="46"/>
      <c r="Q46" s="46"/>
      <c r="R46" s="79"/>
      <c r="S46" s="82"/>
      <c r="T46" s="79"/>
      <c r="U46" s="82"/>
    </row>
    <row r="47" spans="1:21">
      <c r="A47" s="30" t="s">
        <v>166</v>
      </c>
      <c r="B47" s="23">
        <v>124</v>
      </c>
      <c r="C47" s="46">
        <v>642</v>
      </c>
      <c r="D47" s="46">
        <v>47</v>
      </c>
      <c r="E47" s="70">
        <v>3</v>
      </c>
      <c r="F47" s="46">
        <v>2</v>
      </c>
      <c r="G47" s="46">
        <v>1</v>
      </c>
      <c r="H47" s="84">
        <f t="shared" si="1"/>
        <v>2</v>
      </c>
      <c r="I47" s="46">
        <v>1</v>
      </c>
      <c r="J47" s="46">
        <v>1</v>
      </c>
      <c r="K47" s="46"/>
      <c r="L47" s="46">
        <v>8</v>
      </c>
      <c r="M47" s="46">
        <v>4</v>
      </c>
      <c r="N47" s="46"/>
      <c r="O47" s="70">
        <v>9</v>
      </c>
      <c r="P47" s="46">
        <v>6</v>
      </c>
      <c r="Q47" s="46">
        <v>3</v>
      </c>
      <c r="R47" s="79"/>
      <c r="S47" s="82"/>
      <c r="T47" s="79"/>
      <c r="U47" s="82"/>
    </row>
    <row r="48" spans="1:21">
      <c r="A48" s="33" t="s">
        <v>167</v>
      </c>
      <c r="B48" s="23">
        <v>125</v>
      </c>
      <c r="C48" s="46"/>
      <c r="D48" s="46"/>
      <c r="E48" s="70"/>
      <c r="F48" s="46"/>
      <c r="G48" s="46"/>
      <c r="H48" s="84">
        <f t="shared" si="1"/>
        <v>0</v>
      </c>
      <c r="I48" s="46"/>
      <c r="J48" s="46"/>
      <c r="K48" s="46"/>
      <c r="L48" s="46"/>
      <c r="M48" s="46"/>
      <c r="N48" s="46"/>
      <c r="O48" s="70"/>
      <c r="P48" s="46"/>
      <c r="Q48" s="46"/>
      <c r="R48" s="79"/>
      <c r="S48" s="82"/>
      <c r="T48" s="79"/>
      <c r="U48" s="82"/>
    </row>
    <row r="49" spans="1:21">
      <c r="A49" s="30" t="s">
        <v>168</v>
      </c>
      <c r="B49" s="23">
        <v>126</v>
      </c>
      <c r="C49" s="46"/>
      <c r="D49" s="46"/>
      <c r="E49" s="70"/>
      <c r="F49" s="46"/>
      <c r="G49" s="46"/>
      <c r="H49" s="84">
        <f t="shared" si="1"/>
        <v>0</v>
      </c>
      <c r="I49" s="46"/>
      <c r="J49" s="46"/>
      <c r="K49" s="46"/>
      <c r="L49" s="46"/>
      <c r="M49" s="46"/>
      <c r="N49" s="46"/>
      <c r="O49" s="70"/>
      <c r="P49" s="46"/>
      <c r="Q49" s="46"/>
      <c r="R49" s="79"/>
      <c r="S49" s="82"/>
      <c r="T49" s="79"/>
      <c r="U49" s="82"/>
    </row>
    <row r="50" spans="1:21">
      <c r="A50" s="30" t="s">
        <v>169</v>
      </c>
      <c r="B50" s="23">
        <v>127</v>
      </c>
      <c r="C50" s="46">
        <v>349</v>
      </c>
      <c r="D50" s="46">
        <v>91</v>
      </c>
      <c r="E50" s="70">
        <v>3</v>
      </c>
      <c r="F50" s="46">
        <v>2</v>
      </c>
      <c r="G50" s="46">
        <v>1</v>
      </c>
      <c r="H50" s="84">
        <f t="shared" si="1"/>
        <v>0</v>
      </c>
      <c r="I50" s="46"/>
      <c r="J50" s="46"/>
      <c r="K50" s="46"/>
      <c r="L50" s="46">
        <v>3</v>
      </c>
      <c r="M50" s="46">
        <v>2</v>
      </c>
      <c r="N50" s="46">
        <v>1</v>
      </c>
      <c r="O50" s="70">
        <v>4</v>
      </c>
      <c r="P50" s="46">
        <v>4</v>
      </c>
      <c r="Q50" s="46"/>
      <c r="R50" s="79"/>
      <c r="S50" s="82"/>
      <c r="T50" s="79"/>
      <c r="U50" s="82"/>
    </row>
    <row r="51" spans="1:21">
      <c r="A51" s="30" t="s">
        <v>170</v>
      </c>
      <c r="B51" s="23">
        <v>128</v>
      </c>
      <c r="C51" s="46"/>
      <c r="D51" s="46"/>
      <c r="E51" s="70"/>
      <c r="F51" s="46"/>
      <c r="G51" s="46"/>
      <c r="H51" s="84">
        <f t="shared" si="1"/>
        <v>0</v>
      </c>
      <c r="I51" s="46"/>
      <c r="J51" s="46"/>
      <c r="K51" s="46"/>
      <c r="L51" s="46"/>
      <c r="M51" s="46"/>
      <c r="N51" s="46"/>
      <c r="O51" s="70"/>
      <c r="P51" s="46"/>
      <c r="Q51" s="46"/>
      <c r="R51" s="79"/>
      <c r="S51" s="82"/>
      <c r="T51" s="79"/>
      <c r="U51" s="82"/>
    </row>
    <row r="52" spans="1:21">
      <c r="A52" s="30" t="s">
        <v>171</v>
      </c>
      <c r="B52" s="23">
        <v>129</v>
      </c>
      <c r="C52" s="46"/>
      <c r="D52" s="46"/>
      <c r="E52" s="70"/>
      <c r="F52" s="46"/>
      <c r="G52" s="46"/>
      <c r="H52" s="84">
        <f t="shared" si="1"/>
        <v>0</v>
      </c>
      <c r="I52" s="46"/>
      <c r="J52" s="46"/>
      <c r="K52" s="46"/>
      <c r="L52" s="46"/>
      <c r="M52" s="46"/>
      <c r="N52" s="46"/>
      <c r="O52" s="70"/>
      <c r="P52" s="46"/>
      <c r="Q52" s="46"/>
      <c r="R52" s="79"/>
      <c r="S52" s="82"/>
      <c r="T52" s="79"/>
      <c r="U52" s="82"/>
    </row>
    <row r="53" spans="1:21">
      <c r="A53" s="30" t="s">
        <v>172</v>
      </c>
      <c r="B53" s="23">
        <v>130</v>
      </c>
      <c r="C53" s="46"/>
      <c r="D53" s="46"/>
      <c r="E53" s="70"/>
      <c r="F53" s="46"/>
      <c r="G53" s="46"/>
      <c r="H53" s="84">
        <f t="shared" si="1"/>
        <v>0</v>
      </c>
      <c r="I53" s="46"/>
      <c r="J53" s="46"/>
      <c r="K53" s="46"/>
      <c r="L53" s="46"/>
      <c r="M53" s="46"/>
      <c r="N53" s="46"/>
      <c r="O53" s="70"/>
      <c r="P53" s="46"/>
      <c r="Q53" s="46"/>
      <c r="R53" s="79"/>
      <c r="S53" s="82"/>
      <c r="T53" s="79"/>
      <c r="U53" s="82"/>
    </row>
    <row r="54" spans="1:21">
      <c r="A54" s="30" t="s">
        <v>173</v>
      </c>
      <c r="B54" s="23">
        <v>131</v>
      </c>
      <c r="C54" s="46"/>
      <c r="D54" s="46"/>
      <c r="E54" s="70"/>
      <c r="F54" s="46"/>
      <c r="G54" s="46"/>
      <c r="H54" s="84">
        <f t="shared" si="1"/>
        <v>0</v>
      </c>
      <c r="I54" s="46"/>
      <c r="J54" s="46"/>
      <c r="K54" s="46"/>
      <c r="L54" s="46"/>
      <c r="M54" s="46"/>
      <c r="N54" s="46"/>
      <c r="O54" s="70"/>
      <c r="P54" s="46"/>
      <c r="Q54" s="46"/>
      <c r="R54" s="79"/>
      <c r="S54" s="82"/>
      <c r="T54" s="79"/>
      <c r="U54" s="82"/>
    </row>
    <row r="55" spans="1:21">
      <c r="A55" s="30" t="s">
        <v>174</v>
      </c>
      <c r="B55" s="23">
        <v>132</v>
      </c>
      <c r="C55" s="46"/>
      <c r="D55" s="46"/>
      <c r="E55" s="70"/>
      <c r="F55" s="46"/>
      <c r="G55" s="46"/>
      <c r="H55" s="84">
        <f t="shared" si="1"/>
        <v>0</v>
      </c>
      <c r="I55" s="46"/>
      <c r="J55" s="46"/>
      <c r="K55" s="46"/>
      <c r="L55" s="46"/>
      <c r="M55" s="46"/>
      <c r="N55" s="46"/>
      <c r="O55" s="70"/>
      <c r="P55" s="46"/>
      <c r="Q55" s="46"/>
      <c r="R55" s="79"/>
      <c r="S55" s="82"/>
      <c r="T55" s="79"/>
      <c r="U55" s="82"/>
    </row>
    <row r="56" spans="1:21">
      <c r="A56" s="33" t="s">
        <v>175</v>
      </c>
      <c r="B56" s="23">
        <v>133</v>
      </c>
      <c r="C56" s="46">
        <v>84</v>
      </c>
      <c r="D56" s="46"/>
      <c r="E56" s="70"/>
      <c r="F56" s="46"/>
      <c r="G56" s="46"/>
      <c r="H56" s="84">
        <f t="shared" si="1"/>
        <v>0</v>
      </c>
      <c r="I56" s="46"/>
      <c r="J56" s="46"/>
      <c r="K56" s="46"/>
      <c r="L56" s="46"/>
      <c r="M56" s="46"/>
      <c r="N56" s="46"/>
      <c r="O56" s="70"/>
      <c r="P56" s="46"/>
      <c r="Q56" s="46"/>
      <c r="R56" s="79"/>
      <c r="S56" s="82"/>
      <c r="T56" s="79"/>
      <c r="U56" s="82"/>
    </row>
    <row r="57" spans="1:21">
      <c r="A57" s="30" t="s">
        <v>176</v>
      </c>
      <c r="B57" s="23">
        <v>134</v>
      </c>
      <c r="C57" s="46"/>
      <c r="D57" s="46"/>
      <c r="E57" s="70"/>
      <c r="F57" s="46"/>
      <c r="G57" s="46"/>
      <c r="H57" s="84">
        <f t="shared" si="1"/>
        <v>0</v>
      </c>
      <c r="I57" s="46"/>
      <c r="J57" s="46"/>
      <c r="K57" s="46"/>
      <c r="L57" s="46"/>
      <c r="M57" s="46"/>
      <c r="N57" s="46"/>
      <c r="O57" s="70"/>
      <c r="P57" s="46"/>
      <c r="Q57" s="46"/>
      <c r="R57" s="79"/>
      <c r="S57" s="82"/>
      <c r="T57" s="79"/>
      <c r="U57" s="82"/>
    </row>
    <row r="58" spans="1:21">
      <c r="A58" s="30" t="s">
        <v>177</v>
      </c>
      <c r="B58" s="23">
        <v>135</v>
      </c>
      <c r="C58" s="46"/>
      <c r="D58" s="46"/>
      <c r="E58" s="70"/>
      <c r="F58" s="46"/>
      <c r="G58" s="46"/>
      <c r="H58" s="84">
        <f t="shared" si="1"/>
        <v>0</v>
      </c>
      <c r="I58" s="46"/>
      <c r="J58" s="46"/>
      <c r="K58" s="46"/>
      <c r="L58" s="46"/>
      <c r="M58" s="46"/>
      <c r="N58" s="46"/>
      <c r="O58" s="70"/>
      <c r="P58" s="46"/>
      <c r="Q58" s="46"/>
      <c r="R58" s="79"/>
      <c r="S58" s="82"/>
      <c r="T58" s="79"/>
      <c r="U58" s="82"/>
    </row>
    <row r="59" spans="1:21">
      <c r="A59" s="30" t="s">
        <v>178</v>
      </c>
      <c r="B59" s="23">
        <v>136</v>
      </c>
      <c r="C59" s="46">
        <v>560</v>
      </c>
      <c r="D59" s="46"/>
      <c r="E59" s="70"/>
      <c r="F59" s="46"/>
      <c r="G59" s="46"/>
      <c r="H59" s="84">
        <f t="shared" si="1"/>
        <v>0</v>
      </c>
      <c r="I59" s="46"/>
      <c r="J59" s="46"/>
      <c r="K59" s="46"/>
      <c r="L59" s="46"/>
      <c r="M59" s="46"/>
      <c r="N59" s="46"/>
      <c r="O59" s="70"/>
      <c r="P59" s="46"/>
      <c r="Q59" s="46"/>
      <c r="R59" s="79"/>
      <c r="S59" s="82"/>
      <c r="T59" s="79"/>
      <c r="U59" s="82"/>
    </row>
    <row r="60" spans="1:21">
      <c r="A60" s="30" t="s">
        <v>373</v>
      </c>
      <c r="B60" s="23">
        <v>137</v>
      </c>
      <c r="C60" s="46"/>
      <c r="D60" s="46"/>
      <c r="E60" s="70"/>
      <c r="F60" s="46"/>
      <c r="G60" s="46"/>
      <c r="H60" s="84">
        <f t="shared" si="1"/>
        <v>0</v>
      </c>
      <c r="I60" s="46"/>
      <c r="J60" s="46"/>
      <c r="K60" s="46"/>
      <c r="L60" s="46"/>
      <c r="M60" s="46"/>
      <c r="N60" s="46"/>
      <c r="O60" s="70"/>
      <c r="P60" s="46"/>
      <c r="Q60" s="46"/>
      <c r="R60" s="79"/>
      <c r="S60" s="82"/>
      <c r="T60" s="79"/>
      <c r="U60" s="82"/>
    </row>
    <row r="61" spans="1:21">
      <c r="A61" s="30" t="s">
        <v>179</v>
      </c>
      <c r="B61" s="23">
        <v>138</v>
      </c>
      <c r="C61" s="46"/>
      <c r="D61" s="46"/>
      <c r="E61" s="70"/>
      <c r="F61" s="46"/>
      <c r="G61" s="46"/>
      <c r="H61" s="84">
        <f t="shared" si="1"/>
        <v>0</v>
      </c>
      <c r="I61" s="46"/>
      <c r="J61" s="46"/>
      <c r="K61" s="46"/>
      <c r="L61" s="46"/>
      <c r="M61" s="46"/>
      <c r="N61" s="46"/>
      <c r="O61" s="70"/>
      <c r="P61" s="46"/>
      <c r="Q61" s="46"/>
      <c r="R61" s="79"/>
      <c r="S61" s="82"/>
      <c r="T61" s="79"/>
      <c r="U61" s="82"/>
    </row>
    <row r="62" spans="1:21">
      <c r="A62" s="30" t="s">
        <v>180</v>
      </c>
      <c r="B62" s="23">
        <v>139</v>
      </c>
      <c r="C62" s="46">
        <v>1244</v>
      </c>
      <c r="D62" s="46">
        <v>503</v>
      </c>
      <c r="E62" s="70">
        <v>22</v>
      </c>
      <c r="F62" s="46">
        <v>15</v>
      </c>
      <c r="G62" s="46">
        <v>7</v>
      </c>
      <c r="H62" s="84">
        <f t="shared" si="1"/>
        <v>0</v>
      </c>
      <c r="I62" s="46"/>
      <c r="J62" s="46"/>
      <c r="K62" s="46"/>
      <c r="L62" s="46"/>
      <c r="M62" s="46"/>
      <c r="N62" s="46"/>
      <c r="O62" s="70">
        <v>7</v>
      </c>
      <c r="P62" s="46">
        <v>7</v>
      </c>
      <c r="Q62" s="46"/>
      <c r="R62" s="79"/>
      <c r="S62" s="82"/>
      <c r="T62" s="79"/>
      <c r="U62" s="82"/>
    </row>
    <row r="63" spans="1:21">
      <c r="A63" s="30" t="s">
        <v>181</v>
      </c>
      <c r="B63" s="23">
        <v>14</v>
      </c>
      <c r="C63" s="46"/>
      <c r="D63" s="46"/>
      <c r="E63" s="70"/>
      <c r="F63" s="46"/>
      <c r="G63" s="46"/>
      <c r="H63" s="84">
        <f t="shared" si="1"/>
        <v>0</v>
      </c>
      <c r="I63" s="46"/>
      <c r="J63" s="46"/>
      <c r="K63" s="46"/>
      <c r="L63" s="46"/>
      <c r="M63" s="46"/>
      <c r="N63" s="46"/>
      <c r="O63" s="70"/>
      <c r="P63" s="46"/>
      <c r="Q63" s="46"/>
      <c r="R63" s="79"/>
      <c r="S63" s="82"/>
      <c r="T63" s="79"/>
      <c r="U63" s="82"/>
    </row>
    <row r="64" spans="1:21">
      <c r="A64" s="30" t="s">
        <v>182</v>
      </c>
      <c r="B64" s="23">
        <v>141</v>
      </c>
      <c r="C64" s="46">
        <v>848</v>
      </c>
      <c r="D64" s="46">
        <v>312</v>
      </c>
      <c r="E64" s="70">
        <v>27</v>
      </c>
      <c r="F64" s="46">
        <v>27</v>
      </c>
      <c r="G64" s="46"/>
      <c r="H64" s="84">
        <f t="shared" si="1"/>
        <v>0</v>
      </c>
      <c r="I64" s="46"/>
      <c r="J64" s="46"/>
      <c r="K64" s="46"/>
      <c r="L64" s="46">
        <v>5</v>
      </c>
      <c r="M64" s="46">
        <v>1</v>
      </c>
      <c r="N64" s="46"/>
      <c r="O64" s="70">
        <v>5</v>
      </c>
      <c r="P64" s="46">
        <v>5</v>
      </c>
      <c r="Q64" s="46"/>
      <c r="R64" s="79"/>
      <c r="S64" s="82"/>
      <c r="T64" s="79"/>
      <c r="U64" s="82"/>
    </row>
    <row r="65" spans="1:21">
      <c r="A65" s="30" t="s">
        <v>183</v>
      </c>
      <c r="B65" s="23">
        <v>142</v>
      </c>
      <c r="C65" s="46"/>
      <c r="D65" s="46"/>
      <c r="E65" s="70"/>
      <c r="F65" s="46"/>
      <c r="G65" s="46"/>
      <c r="H65" s="84">
        <f t="shared" si="1"/>
        <v>0</v>
      </c>
      <c r="I65" s="46"/>
      <c r="J65" s="46"/>
      <c r="K65" s="46"/>
      <c r="L65" s="46"/>
      <c r="M65" s="46"/>
      <c r="N65" s="46"/>
      <c r="O65" s="70"/>
      <c r="P65" s="46"/>
      <c r="Q65" s="46"/>
      <c r="R65" s="79"/>
      <c r="S65" s="82"/>
      <c r="T65" s="79"/>
      <c r="U65" s="82"/>
    </row>
    <row r="66" spans="1:21">
      <c r="A66" s="30" t="s">
        <v>184</v>
      </c>
      <c r="B66" s="23">
        <v>143</v>
      </c>
      <c r="C66" s="46">
        <v>57</v>
      </c>
      <c r="D66" s="46">
        <v>8</v>
      </c>
      <c r="E66" s="70">
        <v>3</v>
      </c>
      <c r="F66" s="46">
        <v>1</v>
      </c>
      <c r="G66" s="46">
        <v>2</v>
      </c>
      <c r="H66" s="84">
        <f t="shared" si="1"/>
        <v>1</v>
      </c>
      <c r="I66" s="46"/>
      <c r="J66" s="46">
        <v>1</v>
      </c>
      <c r="K66" s="46"/>
      <c r="L66" s="46">
        <v>8</v>
      </c>
      <c r="M66" s="46">
        <v>3</v>
      </c>
      <c r="N66" s="46"/>
      <c r="O66" s="70">
        <v>4</v>
      </c>
      <c r="P66" s="46">
        <v>4</v>
      </c>
      <c r="Q66" s="46"/>
      <c r="R66" s="79"/>
      <c r="S66" s="82"/>
      <c r="T66" s="79"/>
      <c r="U66" s="82"/>
    </row>
    <row r="67" spans="1:21">
      <c r="A67" s="30" t="s">
        <v>185</v>
      </c>
      <c r="B67" s="23">
        <v>144</v>
      </c>
      <c r="C67" s="46">
        <v>291</v>
      </c>
      <c r="D67" s="46">
        <v>110</v>
      </c>
      <c r="E67" s="70"/>
      <c r="F67" s="46"/>
      <c r="G67" s="46"/>
      <c r="H67" s="84">
        <f t="shared" si="1"/>
        <v>0</v>
      </c>
      <c r="I67" s="46"/>
      <c r="J67" s="46"/>
      <c r="K67" s="46"/>
      <c r="L67" s="46"/>
      <c r="M67" s="46"/>
      <c r="N67" s="46"/>
      <c r="O67" s="70">
        <v>2</v>
      </c>
      <c r="P67" s="46">
        <v>2</v>
      </c>
      <c r="Q67" s="46"/>
      <c r="R67" s="79"/>
      <c r="S67" s="82"/>
      <c r="T67" s="79"/>
      <c r="U67" s="82"/>
    </row>
    <row r="68" spans="1:21">
      <c r="A68" s="30" t="s">
        <v>186</v>
      </c>
      <c r="B68" s="23">
        <v>145</v>
      </c>
      <c r="C68" s="46"/>
      <c r="D68" s="46"/>
      <c r="E68" s="70"/>
      <c r="F68" s="46"/>
      <c r="G68" s="46"/>
      <c r="H68" s="84">
        <f t="shared" si="1"/>
        <v>0</v>
      </c>
      <c r="I68" s="46"/>
      <c r="J68" s="46"/>
      <c r="K68" s="46"/>
      <c r="L68" s="46"/>
      <c r="M68" s="46"/>
      <c r="N68" s="46"/>
      <c r="O68" s="70"/>
      <c r="P68" s="46"/>
      <c r="Q68" s="46"/>
      <c r="R68" s="79"/>
      <c r="S68" s="82"/>
      <c r="T68" s="79"/>
      <c r="U68" s="82"/>
    </row>
    <row r="69" spans="1:21">
      <c r="A69" s="30" t="s">
        <v>187</v>
      </c>
      <c r="B69" s="23">
        <v>146</v>
      </c>
      <c r="C69" s="46"/>
      <c r="D69" s="46"/>
      <c r="E69" s="70"/>
      <c r="F69" s="46"/>
      <c r="G69" s="46"/>
      <c r="H69" s="84">
        <f t="shared" si="1"/>
        <v>0</v>
      </c>
      <c r="I69" s="46"/>
      <c r="J69" s="46"/>
      <c r="K69" s="46"/>
      <c r="L69" s="46"/>
      <c r="M69" s="46"/>
      <c r="N69" s="46"/>
      <c r="O69" s="70"/>
      <c r="P69" s="46"/>
      <c r="Q69" s="46"/>
      <c r="R69" s="79"/>
      <c r="S69" s="82"/>
      <c r="T69" s="79"/>
      <c r="U69" s="82"/>
    </row>
    <row r="70" spans="1:21">
      <c r="A70" s="30" t="s">
        <v>188</v>
      </c>
      <c r="B70" s="23">
        <v>147</v>
      </c>
      <c r="C70" s="46">
        <v>85</v>
      </c>
      <c r="D70" s="46">
        <v>1</v>
      </c>
      <c r="E70" s="70">
        <v>2</v>
      </c>
      <c r="F70" s="46">
        <v>1</v>
      </c>
      <c r="G70" s="46">
        <v>1</v>
      </c>
      <c r="H70" s="84">
        <f t="shared" si="1"/>
        <v>0</v>
      </c>
      <c r="I70" s="46"/>
      <c r="J70" s="46"/>
      <c r="K70" s="46"/>
      <c r="L70" s="46"/>
      <c r="M70" s="46"/>
      <c r="N70" s="46"/>
      <c r="O70" s="70">
        <v>1</v>
      </c>
      <c r="P70" s="46">
        <v>1</v>
      </c>
      <c r="Q70" s="46"/>
      <c r="R70" s="79"/>
      <c r="S70" s="82"/>
      <c r="T70" s="79"/>
      <c r="U70" s="82"/>
    </row>
    <row r="71" spans="1:21">
      <c r="A71" s="30" t="s">
        <v>189</v>
      </c>
      <c r="B71" s="23">
        <v>148</v>
      </c>
      <c r="C71" s="46"/>
      <c r="D71" s="46"/>
      <c r="E71" s="70"/>
      <c r="F71" s="46"/>
      <c r="G71" s="46"/>
      <c r="H71" s="84">
        <f t="shared" si="1"/>
        <v>0</v>
      </c>
      <c r="I71" s="46"/>
      <c r="J71" s="46"/>
      <c r="K71" s="46"/>
      <c r="L71" s="46"/>
      <c r="M71" s="46"/>
      <c r="N71" s="46"/>
      <c r="O71" s="70"/>
      <c r="P71" s="46"/>
      <c r="Q71" s="46"/>
      <c r="R71" s="79"/>
      <c r="S71" s="82"/>
      <c r="T71" s="79"/>
      <c r="U71" s="82"/>
    </row>
    <row r="72" spans="1:21">
      <c r="A72" s="30" t="s">
        <v>190</v>
      </c>
      <c r="B72" s="23">
        <v>149</v>
      </c>
      <c r="C72" s="46">
        <v>1403</v>
      </c>
      <c r="D72" s="46">
        <v>509</v>
      </c>
      <c r="E72" s="70">
        <v>28</v>
      </c>
      <c r="F72" s="46">
        <v>16</v>
      </c>
      <c r="G72" s="46">
        <v>12</v>
      </c>
      <c r="H72" s="84">
        <f t="shared" si="1"/>
        <v>1</v>
      </c>
      <c r="I72" s="46">
        <v>1</v>
      </c>
      <c r="J72" s="46"/>
      <c r="K72" s="46"/>
      <c r="L72" s="46">
        <v>8</v>
      </c>
      <c r="M72" s="46">
        <v>7</v>
      </c>
      <c r="N72" s="46">
        <v>1</v>
      </c>
      <c r="O72" s="70">
        <v>12</v>
      </c>
      <c r="P72" s="46">
        <v>12</v>
      </c>
      <c r="Q72" s="46"/>
      <c r="R72" s="79"/>
      <c r="S72" s="82"/>
      <c r="T72" s="79"/>
      <c r="U72" s="82"/>
    </row>
    <row r="73" spans="1:21">
      <c r="A73" s="30" t="s">
        <v>191</v>
      </c>
      <c r="B73" s="23">
        <v>150</v>
      </c>
      <c r="C73" s="46"/>
      <c r="D73" s="46"/>
      <c r="E73" s="70"/>
      <c r="F73" s="46"/>
      <c r="G73" s="46"/>
      <c r="H73" s="84">
        <f t="shared" ref="H73:H136" si="2">SUM(I73+J73+K73)</f>
        <v>0</v>
      </c>
      <c r="I73" s="46"/>
      <c r="J73" s="46"/>
      <c r="K73" s="46"/>
      <c r="L73" s="46"/>
      <c r="M73" s="46"/>
      <c r="N73" s="46"/>
      <c r="O73" s="70"/>
      <c r="P73" s="46"/>
      <c r="Q73" s="46"/>
      <c r="R73" s="79"/>
      <c r="S73" s="82"/>
      <c r="T73" s="79"/>
      <c r="U73" s="82"/>
    </row>
    <row r="74" spans="1:21">
      <c r="A74" s="30" t="s">
        <v>192</v>
      </c>
      <c r="B74" s="23">
        <v>151</v>
      </c>
      <c r="C74" s="46"/>
      <c r="D74" s="46"/>
      <c r="E74" s="70"/>
      <c r="F74" s="46"/>
      <c r="G74" s="46"/>
      <c r="H74" s="84">
        <f t="shared" si="2"/>
        <v>0</v>
      </c>
      <c r="I74" s="46"/>
      <c r="J74" s="46"/>
      <c r="K74" s="46"/>
      <c r="L74" s="46"/>
      <c r="M74" s="46"/>
      <c r="N74" s="46"/>
      <c r="O74" s="70"/>
      <c r="P74" s="46"/>
      <c r="Q74" s="46"/>
      <c r="R74" s="79"/>
      <c r="S74" s="82"/>
      <c r="T74" s="79"/>
      <c r="U74" s="82"/>
    </row>
    <row r="75" spans="1:21">
      <c r="A75" s="30" t="s">
        <v>193</v>
      </c>
      <c r="B75" s="23">
        <v>152</v>
      </c>
      <c r="C75" s="46">
        <v>10</v>
      </c>
      <c r="D75" s="46">
        <v>3</v>
      </c>
      <c r="E75" s="70"/>
      <c r="F75" s="46"/>
      <c r="G75" s="46"/>
      <c r="H75" s="84">
        <f t="shared" si="2"/>
        <v>0</v>
      </c>
      <c r="I75" s="46"/>
      <c r="J75" s="46"/>
      <c r="K75" s="46"/>
      <c r="L75" s="46"/>
      <c r="M75" s="46"/>
      <c r="N75" s="46"/>
      <c r="O75" s="70"/>
      <c r="P75" s="46"/>
      <c r="Q75" s="46"/>
      <c r="R75" s="79"/>
      <c r="S75" s="82"/>
      <c r="T75" s="79"/>
      <c r="U75" s="82"/>
    </row>
    <row r="76" spans="1:21">
      <c r="A76" s="30" t="s">
        <v>194</v>
      </c>
      <c r="B76" s="23">
        <v>153</v>
      </c>
      <c r="C76" s="46"/>
      <c r="D76" s="46"/>
      <c r="E76" s="70"/>
      <c r="F76" s="46"/>
      <c r="G76" s="46"/>
      <c r="H76" s="84">
        <f t="shared" si="2"/>
        <v>0</v>
      </c>
      <c r="I76" s="46"/>
      <c r="J76" s="46"/>
      <c r="K76" s="46"/>
      <c r="L76" s="46"/>
      <c r="M76" s="46"/>
      <c r="N76" s="46"/>
      <c r="O76" s="70"/>
      <c r="P76" s="46"/>
      <c r="Q76" s="46"/>
      <c r="R76" s="79"/>
      <c r="S76" s="82"/>
      <c r="T76" s="79"/>
      <c r="U76" s="82"/>
    </row>
    <row r="77" spans="1:21">
      <c r="A77" s="30" t="s">
        <v>195</v>
      </c>
      <c r="B77" s="23">
        <v>154</v>
      </c>
      <c r="C77" s="46"/>
      <c r="D77" s="46"/>
      <c r="E77" s="70"/>
      <c r="F77" s="46"/>
      <c r="G77" s="46"/>
      <c r="H77" s="84">
        <f t="shared" si="2"/>
        <v>0</v>
      </c>
      <c r="I77" s="46"/>
      <c r="J77" s="46"/>
      <c r="K77" s="46"/>
      <c r="L77" s="46"/>
      <c r="M77" s="46"/>
      <c r="N77" s="46"/>
      <c r="O77" s="70"/>
      <c r="P77" s="46"/>
      <c r="Q77" s="46"/>
      <c r="R77" s="79"/>
      <c r="S77" s="82"/>
      <c r="T77" s="79"/>
      <c r="U77" s="82"/>
    </row>
    <row r="78" spans="1:21">
      <c r="A78" s="30" t="s">
        <v>196</v>
      </c>
      <c r="B78" s="23">
        <v>155</v>
      </c>
      <c r="C78" s="46">
        <v>80</v>
      </c>
      <c r="D78" s="46">
        <v>25</v>
      </c>
      <c r="E78" s="70">
        <v>4</v>
      </c>
      <c r="F78" s="46">
        <v>2</v>
      </c>
      <c r="G78" s="46">
        <v>2</v>
      </c>
      <c r="H78" s="84">
        <f t="shared" si="2"/>
        <v>1</v>
      </c>
      <c r="I78" s="46">
        <v>1</v>
      </c>
      <c r="J78" s="46"/>
      <c r="K78" s="46"/>
      <c r="L78" s="46">
        <v>2</v>
      </c>
      <c r="M78" s="46">
        <v>1</v>
      </c>
      <c r="N78" s="46">
        <v>1</v>
      </c>
      <c r="O78" s="70">
        <v>3</v>
      </c>
      <c r="P78" s="46">
        <v>3</v>
      </c>
      <c r="Q78" s="46"/>
      <c r="R78" s="79"/>
      <c r="S78" s="82"/>
      <c r="T78" s="79"/>
      <c r="U78" s="82"/>
    </row>
    <row r="79" spans="1:21">
      <c r="A79" s="30" t="s">
        <v>197</v>
      </c>
      <c r="B79" s="23">
        <v>156</v>
      </c>
      <c r="C79" s="46"/>
      <c r="D79" s="46"/>
      <c r="E79" s="70"/>
      <c r="F79" s="46"/>
      <c r="G79" s="46"/>
      <c r="H79" s="84">
        <f t="shared" si="2"/>
        <v>0</v>
      </c>
      <c r="I79" s="46"/>
      <c r="J79" s="46"/>
      <c r="K79" s="46"/>
      <c r="L79" s="46"/>
      <c r="M79" s="46"/>
      <c r="N79" s="46"/>
      <c r="O79" s="70"/>
      <c r="P79" s="46"/>
      <c r="Q79" s="46"/>
      <c r="R79" s="79"/>
      <c r="S79" s="82"/>
      <c r="T79" s="79"/>
      <c r="U79" s="82"/>
    </row>
    <row r="80" spans="1:21">
      <c r="A80" s="30" t="s">
        <v>198</v>
      </c>
      <c r="B80" s="23">
        <v>157</v>
      </c>
      <c r="C80" s="46">
        <v>90</v>
      </c>
      <c r="D80" s="46">
        <v>15</v>
      </c>
      <c r="E80" s="70"/>
      <c r="F80" s="46"/>
      <c r="G80" s="46"/>
      <c r="H80" s="84">
        <f t="shared" si="2"/>
        <v>0</v>
      </c>
      <c r="I80" s="46"/>
      <c r="J80" s="46"/>
      <c r="K80" s="46"/>
      <c r="L80" s="46"/>
      <c r="M80" s="46"/>
      <c r="N80" s="46"/>
      <c r="O80" s="70"/>
      <c r="P80" s="46"/>
      <c r="Q80" s="46"/>
      <c r="R80" s="79"/>
      <c r="S80" s="82"/>
      <c r="T80" s="79"/>
      <c r="U80" s="82"/>
    </row>
    <row r="81" spans="1:21">
      <c r="A81" s="30" t="s">
        <v>199</v>
      </c>
      <c r="B81" s="23">
        <v>158</v>
      </c>
      <c r="C81" s="46">
        <v>512</v>
      </c>
      <c r="D81" s="46">
        <v>207</v>
      </c>
      <c r="E81" s="70"/>
      <c r="F81" s="46"/>
      <c r="G81" s="46"/>
      <c r="H81" s="84">
        <f t="shared" si="2"/>
        <v>0</v>
      </c>
      <c r="I81" s="46"/>
      <c r="J81" s="46"/>
      <c r="K81" s="46"/>
      <c r="L81" s="46"/>
      <c r="M81" s="46"/>
      <c r="N81" s="46"/>
      <c r="O81" s="70"/>
      <c r="P81" s="46"/>
      <c r="Q81" s="46"/>
      <c r="R81" s="79"/>
      <c r="S81" s="82"/>
      <c r="T81" s="79"/>
      <c r="U81" s="82"/>
    </row>
    <row r="82" spans="1:21">
      <c r="A82" s="30" t="s">
        <v>200</v>
      </c>
      <c r="B82" s="23">
        <v>159</v>
      </c>
      <c r="C82" s="46"/>
      <c r="D82" s="46"/>
      <c r="E82" s="70"/>
      <c r="F82" s="46"/>
      <c r="G82" s="46"/>
      <c r="H82" s="84">
        <f t="shared" si="2"/>
        <v>0</v>
      </c>
      <c r="I82" s="46"/>
      <c r="J82" s="46"/>
      <c r="K82" s="46"/>
      <c r="L82" s="46"/>
      <c r="M82" s="46"/>
      <c r="N82" s="46"/>
      <c r="O82" s="70"/>
      <c r="P82" s="46"/>
      <c r="Q82" s="46"/>
      <c r="R82" s="79"/>
      <c r="S82" s="82"/>
      <c r="T82" s="79"/>
      <c r="U82" s="82"/>
    </row>
    <row r="83" spans="1:21">
      <c r="A83" s="30" t="s">
        <v>201</v>
      </c>
      <c r="B83" s="23">
        <v>160</v>
      </c>
      <c r="C83" s="46"/>
      <c r="D83" s="46"/>
      <c r="E83" s="70"/>
      <c r="F83" s="46"/>
      <c r="G83" s="46"/>
      <c r="H83" s="84">
        <f t="shared" si="2"/>
        <v>0</v>
      </c>
      <c r="I83" s="46"/>
      <c r="J83" s="46"/>
      <c r="K83" s="46"/>
      <c r="L83" s="46"/>
      <c r="M83" s="46"/>
      <c r="N83" s="46"/>
      <c r="O83" s="70"/>
      <c r="P83" s="46"/>
      <c r="Q83" s="46"/>
      <c r="R83" s="79"/>
      <c r="S83" s="82"/>
      <c r="T83" s="79"/>
      <c r="U83" s="82"/>
    </row>
    <row r="84" spans="1:21">
      <c r="A84" s="30" t="s">
        <v>202</v>
      </c>
      <c r="B84" s="23">
        <v>161</v>
      </c>
      <c r="C84" s="46"/>
      <c r="D84" s="46"/>
      <c r="E84" s="70"/>
      <c r="F84" s="46"/>
      <c r="G84" s="46"/>
      <c r="H84" s="84">
        <f t="shared" si="2"/>
        <v>0</v>
      </c>
      <c r="I84" s="46"/>
      <c r="J84" s="46"/>
      <c r="K84" s="46"/>
      <c r="L84" s="46"/>
      <c r="M84" s="46"/>
      <c r="N84" s="46"/>
      <c r="O84" s="70"/>
      <c r="P84" s="46"/>
      <c r="Q84" s="46"/>
      <c r="R84" s="79"/>
      <c r="S84" s="82"/>
      <c r="T84" s="79"/>
      <c r="U84" s="82"/>
    </row>
    <row r="85" spans="1:21">
      <c r="A85" s="33" t="s">
        <v>203</v>
      </c>
      <c r="B85" s="23">
        <v>162</v>
      </c>
      <c r="C85" s="46"/>
      <c r="D85" s="46"/>
      <c r="E85" s="70"/>
      <c r="F85" s="46"/>
      <c r="G85" s="46"/>
      <c r="H85" s="84">
        <f t="shared" si="2"/>
        <v>0</v>
      </c>
      <c r="I85" s="46"/>
      <c r="J85" s="46"/>
      <c r="K85" s="46"/>
      <c r="L85" s="46"/>
      <c r="M85" s="46"/>
      <c r="N85" s="46"/>
      <c r="O85" s="70"/>
      <c r="P85" s="46"/>
      <c r="Q85" s="46"/>
      <c r="R85" s="79"/>
      <c r="S85" s="82"/>
      <c r="T85" s="79"/>
      <c r="U85" s="82"/>
    </row>
    <row r="86" spans="1:21">
      <c r="A86" s="30" t="s">
        <v>204</v>
      </c>
      <c r="B86" s="23">
        <v>163</v>
      </c>
      <c r="C86" s="46">
        <v>187</v>
      </c>
      <c r="D86" s="46">
        <v>40</v>
      </c>
      <c r="E86" s="70"/>
      <c r="F86" s="46"/>
      <c r="G86" s="46"/>
      <c r="H86" s="84">
        <f t="shared" si="2"/>
        <v>0</v>
      </c>
      <c r="I86" s="46"/>
      <c r="J86" s="46"/>
      <c r="K86" s="46"/>
      <c r="L86" s="46"/>
      <c r="M86" s="46"/>
      <c r="N86" s="46"/>
      <c r="O86" s="70"/>
      <c r="P86" s="46"/>
      <c r="Q86" s="46"/>
      <c r="R86" s="79"/>
      <c r="S86" s="82"/>
      <c r="T86" s="79"/>
      <c r="U86" s="82"/>
    </row>
    <row r="87" spans="1:21">
      <c r="A87" s="30" t="s">
        <v>205</v>
      </c>
      <c r="B87" s="23">
        <v>164</v>
      </c>
      <c r="C87" s="46">
        <v>205</v>
      </c>
      <c r="D87" s="46">
        <v>46</v>
      </c>
      <c r="E87" s="70"/>
      <c r="F87" s="46"/>
      <c r="G87" s="46"/>
      <c r="H87" s="84">
        <f t="shared" si="2"/>
        <v>0</v>
      </c>
      <c r="I87" s="46"/>
      <c r="J87" s="46"/>
      <c r="K87" s="46"/>
      <c r="L87" s="46"/>
      <c r="M87" s="46"/>
      <c r="N87" s="46"/>
      <c r="O87" s="70"/>
      <c r="P87" s="46"/>
      <c r="Q87" s="46"/>
      <c r="R87" s="79"/>
      <c r="S87" s="82"/>
      <c r="T87" s="79"/>
      <c r="U87" s="82"/>
    </row>
    <row r="88" spans="1:21">
      <c r="A88" s="30" t="s">
        <v>206</v>
      </c>
      <c r="B88" s="23">
        <v>165</v>
      </c>
      <c r="C88" s="46"/>
      <c r="D88" s="46"/>
      <c r="E88" s="70"/>
      <c r="F88" s="46"/>
      <c r="G88" s="46"/>
      <c r="H88" s="84">
        <f t="shared" si="2"/>
        <v>0</v>
      </c>
      <c r="I88" s="46"/>
      <c r="J88" s="46"/>
      <c r="K88" s="46"/>
      <c r="L88" s="46"/>
      <c r="M88" s="46"/>
      <c r="N88" s="46"/>
      <c r="O88" s="70"/>
      <c r="P88" s="46"/>
      <c r="Q88" s="46"/>
      <c r="R88" s="79"/>
      <c r="S88" s="82"/>
      <c r="T88" s="79"/>
      <c r="U88" s="82"/>
    </row>
    <row r="89" spans="1:21">
      <c r="A89" s="30" t="s">
        <v>207</v>
      </c>
      <c r="B89" s="23">
        <v>166</v>
      </c>
      <c r="C89" s="46">
        <v>178</v>
      </c>
      <c r="D89" s="46">
        <v>4</v>
      </c>
      <c r="E89" s="70"/>
      <c r="F89" s="46"/>
      <c r="G89" s="46"/>
      <c r="H89" s="84">
        <f t="shared" si="2"/>
        <v>0</v>
      </c>
      <c r="I89" s="46"/>
      <c r="J89" s="46"/>
      <c r="K89" s="46"/>
      <c r="L89" s="46"/>
      <c r="M89" s="46"/>
      <c r="N89" s="46"/>
      <c r="O89" s="70"/>
      <c r="P89" s="46"/>
      <c r="Q89" s="46"/>
      <c r="R89" s="79"/>
      <c r="S89" s="82"/>
      <c r="T89" s="79"/>
      <c r="U89" s="82"/>
    </row>
    <row r="90" spans="1:21">
      <c r="A90" s="30" t="s">
        <v>208</v>
      </c>
      <c r="B90" s="23">
        <v>167</v>
      </c>
      <c r="C90" s="46"/>
      <c r="D90" s="46"/>
      <c r="E90" s="70"/>
      <c r="F90" s="46"/>
      <c r="G90" s="46"/>
      <c r="H90" s="84">
        <f t="shared" si="2"/>
        <v>0</v>
      </c>
      <c r="I90" s="46"/>
      <c r="J90" s="46"/>
      <c r="K90" s="46"/>
      <c r="L90" s="46"/>
      <c r="M90" s="46"/>
      <c r="N90" s="46"/>
      <c r="O90" s="70"/>
      <c r="P90" s="46"/>
      <c r="Q90" s="46"/>
      <c r="R90" s="79"/>
      <c r="S90" s="82"/>
      <c r="T90" s="79"/>
      <c r="U90" s="82"/>
    </row>
    <row r="91" spans="1:21">
      <c r="A91" s="30" t="s">
        <v>209</v>
      </c>
      <c r="B91" s="23">
        <v>168</v>
      </c>
      <c r="C91" s="46"/>
      <c r="D91" s="46"/>
      <c r="E91" s="70"/>
      <c r="F91" s="46"/>
      <c r="G91" s="46"/>
      <c r="H91" s="84">
        <f t="shared" si="2"/>
        <v>0</v>
      </c>
      <c r="I91" s="46"/>
      <c r="J91" s="46"/>
      <c r="K91" s="46"/>
      <c r="L91" s="46"/>
      <c r="M91" s="46"/>
      <c r="N91" s="46"/>
      <c r="O91" s="70"/>
      <c r="P91" s="46"/>
      <c r="Q91" s="46"/>
      <c r="R91" s="79"/>
      <c r="S91" s="82"/>
      <c r="T91" s="79"/>
      <c r="U91" s="82"/>
    </row>
    <row r="92" spans="1:21">
      <c r="A92" s="30" t="s">
        <v>374</v>
      </c>
      <c r="B92" s="23">
        <v>169</v>
      </c>
      <c r="C92" s="46"/>
      <c r="D92" s="46"/>
      <c r="E92" s="70"/>
      <c r="F92" s="46"/>
      <c r="G92" s="46"/>
      <c r="H92" s="84">
        <f t="shared" si="2"/>
        <v>0</v>
      </c>
      <c r="I92" s="46"/>
      <c r="J92" s="46"/>
      <c r="K92" s="46"/>
      <c r="L92" s="46"/>
      <c r="M92" s="46"/>
      <c r="N92" s="46"/>
      <c r="O92" s="70"/>
      <c r="P92" s="46"/>
      <c r="Q92" s="46"/>
      <c r="R92" s="79"/>
      <c r="S92" s="82"/>
      <c r="T92" s="79"/>
      <c r="U92" s="82"/>
    </row>
    <row r="93" spans="1:21">
      <c r="A93" s="33" t="s">
        <v>210</v>
      </c>
      <c r="B93" s="23">
        <v>170</v>
      </c>
      <c r="C93" s="46"/>
      <c r="D93" s="46"/>
      <c r="E93" s="70"/>
      <c r="F93" s="46"/>
      <c r="G93" s="46"/>
      <c r="H93" s="84">
        <f t="shared" si="2"/>
        <v>0</v>
      </c>
      <c r="I93" s="46"/>
      <c r="J93" s="46"/>
      <c r="K93" s="46"/>
      <c r="L93" s="46"/>
      <c r="M93" s="46"/>
      <c r="N93" s="46"/>
      <c r="O93" s="70"/>
      <c r="P93" s="46"/>
      <c r="Q93" s="46"/>
      <c r="R93" s="79"/>
      <c r="S93" s="82"/>
      <c r="T93" s="79"/>
      <c r="U93" s="82"/>
    </row>
    <row r="94" spans="1:21">
      <c r="A94" s="30" t="s">
        <v>211</v>
      </c>
      <c r="B94" s="23">
        <v>171</v>
      </c>
      <c r="C94" s="46"/>
      <c r="D94" s="46"/>
      <c r="E94" s="70"/>
      <c r="F94" s="46"/>
      <c r="G94" s="46"/>
      <c r="H94" s="84">
        <f t="shared" si="2"/>
        <v>0</v>
      </c>
      <c r="I94" s="46"/>
      <c r="J94" s="46"/>
      <c r="K94" s="46"/>
      <c r="L94" s="46"/>
      <c r="M94" s="46"/>
      <c r="N94" s="46"/>
      <c r="O94" s="70"/>
      <c r="P94" s="46"/>
      <c r="Q94" s="46"/>
      <c r="R94" s="79"/>
      <c r="S94" s="82"/>
      <c r="T94" s="79"/>
      <c r="U94" s="82"/>
    </row>
    <row r="95" spans="1:21">
      <c r="A95" s="30" t="s">
        <v>212</v>
      </c>
      <c r="B95" s="23">
        <v>172</v>
      </c>
      <c r="C95" s="46"/>
      <c r="D95" s="46"/>
      <c r="E95" s="70"/>
      <c r="F95" s="46"/>
      <c r="G95" s="46"/>
      <c r="H95" s="84">
        <f t="shared" si="2"/>
        <v>0</v>
      </c>
      <c r="I95" s="46"/>
      <c r="J95" s="46"/>
      <c r="K95" s="46"/>
      <c r="L95" s="46"/>
      <c r="M95" s="46"/>
      <c r="N95" s="46"/>
      <c r="O95" s="70"/>
      <c r="P95" s="46"/>
      <c r="Q95" s="46"/>
      <c r="R95" s="79"/>
      <c r="S95" s="82"/>
      <c r="T95" s="79"/>
      <c r="U95" s="82"/>
    </row>
    <row r="96" spans="1:21">
      <c r="A96" s="30" t="s">
        <v>213</v>
      </c>
      <c r="B96" s="23">
        <v>173</v>
      </c>
      <c r="C96" s="46"/>
      <c r="D96" s="46"/>
      <c r="E96" s="70"/>
      <c r="F96" s="46"/>
      <c r="G96" s="46"/>
      <c r="H96" s="84">
        <f t="shared" si="2"/>
        <v>0</v>
      </c>
      <c r="I96" s="46"/>
      <c r="J96" s="46"/>
      <c r="K96" s="46"/>
      <c r="L96" s="46"/>
      <c r="M96" s="46"/>
      <c r="N96" s="46"/>
      <c r="O96" s="70"/>
      <c r="P96" s="46"/>
      <c r="Q96" s="46"/>
      <c r="R96" s="79"/>
      <c r="S96" s="82"/>
      <c r="T96" s="79"/>
      <c r="U96" s="82"/>
    </row>
    <row r="97" spans="1:21">
      <c r="A97" s="33" t="s">
        <v>399</v>
      </c>
      <c r="B97" s="23">
        <v>174</v>
      </c>
      <c r="C97" s="46"/>
      <c r="D97" s="46"/>
      <c r="E97" s="70"/>
      <c r="F97" s="46"/>
      <c r="G97" s="46"/>
      <c r="H97" s="84">
        <f t="shared" si="2"/>
        <v>0</v>
      </c>
      <c r="I97" s="46"/>
      <c r="J97" s="46"/>
      <c r="K97" s="46"/>
      <c r="L97" s="46"/>
      <c r="M97" s="46"/>
      <c r="N97" s="46"/>
      <c r="O97" s="70"/>
      <c r="P97" s="46"/>
      <c r="Q97" s="46"/>
      <c r="R97" s="79"/>
      <c r="S97" s="82"/>
      <c r="T97" s="79"/>
      <c r="U97" s="82"/>
    </row>
    <row r="98" spans="1:21" ht="27" customHeight="1">
      <c r="A98" s="30" t="s">
        <v>214</v>
      </c>
      <c r="B98" s="23">
        <v>175</v>
      </c>
      <c r="C98" s="46">
        <v>89</v>
      </c>
      <c r="D98" s="46"/>
      <c r="E98" s="70">
        <v>15</v>
      </c>
      <c r="F98" s="46"/>
      <c r="G98" s="46">
        <v>15</v>
      </c>
      <c r="H98" s="84">
        <f t="shared" si="2"/>
        <v>3</v>
      </c>
      <c r="I98" s="46">
        <v>3</v>
      </c>
      <c r="J98" s="46"/>
      <c r="K98" s="46"/>
      <c r="L98" s="46"/>
      <c r="M98" s="46"/>
      <c r="N98" s="46"/>
      <c r="O98" s="70">
        <v>2</v>
      </c>
      <c r="P98" s="46">
        <v>1</v>
      </c>
      <c r="Q98" s="46">
        <v>1</v>
      </c>
      <c r="R98" s="79"/>
      <c r="S98" s="82"/>
      <c r="T98" s="79"/>
      <c r="U98" s="82"/>
    </row>
    <row r="99" spans="1:21">
      <c r="A99" s="30" t="s">
        <v>215</v>
      </c>
      <c r="B99" s="23">
        <v>176</v>
      </c>
      <c r="C99" s="46"/>
      <c r="D99" s="46"/>
      <c r="E99" s="70"/>
      <c r="F99" s="46"/>
      <c r="G99" s="46"/>
      <c r="H99" s="84">
        <f t="shared" si="2"/>
        <v>0</v>
      </c>
      <c r="I99" s="46"/>
      <c r="J99" s="46"/>
      <c r="K99" s="46"/>
      <c r="L99" s="46"/>
      <c r="M99" s="46"/>
      <c r="N99" s="46"/>
      <c r="O99" s="70"/>
      <c r="P99" s="46"/>
      <c r="Q99" s="46"/>
      <c r="R99" s="79"/>
      <c r="S99" s="82"/>
      <c r="T99" s="79"/>
      <c r="U99" s="82"/>
    </row>
    <row r="100" spans="1:21">
      <c r="A100" s="30" t="s">
        <v>216</v>
      </c>
      <c r="B100" s="23">
        <v>177</v>
      </c>
      <c r="C100" s="46"/>
      <c r="D100" s="46"/>
      <c r="E100" s="70"/>
      <c r="F100" s="46"/>
      <c r="G100" s="46"/>
      <c r="H100" s="84">
        <f t="shared" si="2"/>
        <v>0</v>
      </c>
      <c r="I100" s="46"/>
      <c r="J100" s="46"/>
      <c r="K100" s="46"/>
      <c r="L100" s="46"/>
      <c r="M100" s="46"/>
      <c r="N100" s="46"/>
      <c r="O100" s="70"/>
      <c r="P100" s="46"/>
      <c r="Q100" s="46"/>
      <c r="R100" s="79"/>
      <c r="S100" s="82"/>
      <c r="T100" s="79"/>
      <c r="U100" s="82"/>
    </row>
    <row r="101" spans="1:21">
      <c r="A101" s="30" t="s">
        <v>217</v>
      </c>
      <c r="B101" s="23">
        <v>178</v>
      </c>
      <c r="C101" s="46"/>
      <c r="D101" s="46"/>
      <c r="E101" s="70"/>
      <c r="F101" s="46"/>
      <c r="G101" s="46"/>
      <c r="H101" s="84">
        <f t="shared" si="2"/>
        <v>0</v>
      </c>
      <c r="I101" s="46"/>
      <c r="J101" s="46"/>
      <c r="K101" s="46"/>
      <c r="L101" s="46"/>
      <c r="M101" s="46"/>
      <c r="N101" s="46"/>
      <c r="O101" s="70"/>
      <c r="P101" s="46"/>
      <c r="Q101" s="46"/>
      <c r="R101" s="79"/>
      <c r="S101" s="82"/>
      <c r="T101" s="79"/>
      <c r="U101" s="82"/>
    </row>
    <row r="102" spans="1:21">
      <c r="A102" s="30" t="s">
        <v>218</v>
      </c>
      <c r="B102" s="23">
        <v>179</v>
      </c>
      <c r="C102" s="46"/>
      <c r="D102" s="46"/>
      <c r="E102" s="70"/>
      <c r="F102" s="46"/>
      <c r="G102" s="46"/>
      <c r="H102" s="84">
        <f t="shared" si="2"/>
        <v>0</v>
      </c>
      <c r="I102" s="46"/>
      <c r="J102" s="46"/>
      <c r="K102" s="46"/>
      <c r="L102" s="46"/>
      <c r="M102" s="46"/>
      <c r="N102" s="46"/>
      <c r="O102" s="70"/>
      <c r="P102" s="46"/>
      <c r="Q102" s="46"/>
      <c r="R102" s="79"/>
      <c r="S102" s="82"/>
      <c r="T102" s="79"/>
      <c r="U102" s="82"/>
    </row>
    <row r="103" spans="1:21">
      <c r="A103" s="30" t="s">
        <v>219</v>
      </c>
      <c r="B103" s="23">
        <v>180</v>
      </c>
      <c r="C103" s="46">
        <v>221</v>
      </c>
      <c r="D103" s="46">
        <v>172</v>
      </c>
      <c r="E103" s="70">
        <v>28</v>
      </c>
      <c r="F103" s="46">
        <v>6</v>
      </c>
      <c r="G103" s="46">
        <v>22</v>
      </c>
      <c r="H103" s="84">
        <f t="shared" si="2"/>
        <v>4</v>
      </c>
      <c r="I103" s="46">
        <v>4</v>
      </c>
      <c r="J103" s="46"/>
      <c r="K103" s="46"/>
      <c r="L103" s="46">
        <v>7</v>
      </c>
      <c r="M103" s="46">
        <v>5</v>
      </c>
      <c r="N103" s="46">
        <v>2</v>
      </c>
      <c r="O103" s="70">
        <v>7</v>
      </c>
      <c r="P103" s="46">
        <v>7</v>
      </c>
      <c r="Q103" s="46"/>
      <c r="R103" s="79"/>
      <c r="S103" s="82"/>
      <c r="T103" s="79"/>
      <c r="U103" s="82"/>
    </row>
    <row r="104" spans="1:21">
      <c r="A104" s="30" t="s">
        <v>220</v>
      </c>
      <c r="B104" s="23">
        <v>181</v>
      </c>
      <c r="C104" s="46">
        <v>683</v>
      </c>
      <c r="D104" s="46">
        <v>652</v>
      </c>
      <c r="E104" s="70">
        <v>76</v>
      </c>
      <c r="F104" s="46">
        <v>60</v>
      </c>
      <c r="G104" s="46">
        <v>16</v>
      </c>
      <c r="H104" s="84">
        <f t="shared" si="2"/>
        <v>0</v>
      </c>
      <c r="I104" s="46"/>
      <c r="J104" s="46"/>
      <c r="K104" s="46"/>
      <c r="L104" s="46">
        <v>3</v>
      </c>
      <c r="M104" s="46">
        <v>1</v>
      </c>
      <c r="N104" s="46">
        <v>1</v>
      </c>
      <c r="O104" s="70">
        <v>9</v>
      </c>
      <c r="P104" s="46">
        <v>8</v>
      </c>
      <c r="Q104" s="46">
        <v>1</v>
      </c>
      <c r="R104" s="79"/>
      <c r="S104" s="82"/>
      <c r="T104" s="79"/>
      <c r="U104" s="82"/>
    </row>
    <row r="105" spans="1:21">
      <c r="A105" s="30" t="s">
        <v>221</v>
      </c>
      <c r="B105" s="23">
        <v>182</v>
      </c>
      <c r="C105" s="46">
        <v>194</v>
      </c>
      <c r="D105" s="46"/>
      <c r="E105" s="70">
        <v>8</v>
      </c>
      <c r="F105" s="46"/>
      <c r="G105" s="46">
        <v>8</v>
      </c>
      <c r="H105" s="84">
        <f t="shared" si="2"/>
        <v>1</v>
      </c>
      <c r="I105" s="46">
        <v>1</v>
      </c>
      <c r="J105" s="46"/>
      <c r="K105" s="46"/>
      <c r="L105" s="46">
        <v>2</v>
      </c>
      <c r="M105" s="46">
        <v>2</v>
      </c>
      <c r="N105" s="46"/>
      <c r="O105" s="70">
        <v>2</v>
      </c>
      <c r="P105" s="46">
        <v>2</v>
      </c>
      <c r="Q105" s="46"/>
      <c r="R105" s="79"/>
      <c r="S105" s="82"/>
      <c r="T105" s="79"/>
      <c r="U105" s="82"/>
    </row>
    <row r="106" spans="1:21">
      <c r="A106" s="30" t="s">
        <v>222</v>
      </c>
      <c r="B106" s="23">
        <v>183</v>
      </c>
      <c r="C106" s="46"/>
      <c r="D106" s="46"/>
      <c r="E106" s="70"/>
      <c r="F106" s="46"/>
      <c r="G106" s="46"/>
      <c r="H106" s="84">
        <f t="shared" si="2"/>
        <v>0</v>
      </c>
      <c r="I106" s="46"/>
      <c r="J106" s="46"/>
      <c r="K106" s="46"/>
      <c r="L106" s="46"/>
      <c r="M106" s="46"/>
      <c r="N106" s="46"/>
      <c r="O106" s="70"/>
      <c r="P106" s="46"/>
      <c r="Q106" s="46"/>
      <c r="R106" s="79"/>
      <c r="S106" s="82"/>
      <c r="T106" s="79"/>
      <c r="U106" s="82"/>
    </row>
    <row r="107" spans="1:21" ht="27.75" customHeight="1">
      <c r="A107" s="30" t="s">
        <v>223</v>
      </c>
      <c r="B107" s="23">
        <v>184</v>
      </c>
      <c r="C107" s="46"/>
      <c r="D107" s="46"/>
      <c r="E107" s="70"/>
      <c r="F107" s="46"/>
      <c r="G107" s="46"/>
      <c r="H107" s="84">
        <f t="shared" si="2"/>
        <v>0</v>
      </c>
      <c r="I107" s="46"/>
      <c r="J107" s="46"/>
      <c r="K107" s="46"/>
      <c r="L107" s="46"/>
      <c r="M107" s="46"/>
      <c r="N107" s="46"/>
      <c r="O107" s="70"/>
      <c r="P107" s="46"/>
      <c r="Q107" s="46"/>
      <c r="R107" s="79"/>
      <c r="S107" s="82"/>
      <c r="T107" s="79"/>
      <c r="U107" s="82"/>
    </row>
    <row r="108" spans="1:21">
      <c r="A108" s="30" t="s">
        <v>224</v>
      </c>
      <c r="B108" s="23">
        <v>185</v>
      </c>
      <c r="C108" s="46">
        <v>20</v>
      </c>
      <c r="D108" s="46">
        <v>10</v>
      </c>
      <c r="E108" s="70"/>
      <c r="F108" s="46"/>
      <c r="G108" s="46"/>
      <c r="H108" s="84">
        <f t="shared" si="2"/>
        <v>0</v>
      </c>
      <c r="I108" s="46"/>
      <c r="J108" s="46"/>
      <c r="K108" s="46"/>
      <c r="L108" s="46"/>
      <c r="M108" s="46"/>
      <c r="N108" s="46"/>
      <c r="O108" s="70"/>
      <c r="P108" s="46"/>
      <c r="Q108" s="46"/>
      <c r="R108" s="79"/>
      <c r="S108" s="82"/>
      <c r="T108" s="79"/>
      <c r="U108" s="82"/>
    </row>
    <row r="109" spans="1:21">
      <c r="A109" s="30" t="s">
        <v>225</v>
      </c>
      <c r="B109" s="23">
        <v>186</v>
      </c>
      <c r="C109" s="46"/>
      <c r="D109" s="46"/>
      <c r="E109" s="70"/>
      <c r="F109" s="46"/>
      <c r="G109" s="46"/>
      <c r="H109" s="84">
        <f t="shared" si="2"/>
        <v>0</v>
      </c>
      <c r="I109" s="46"/>
      <c r="J109" s="46"/>
      <c r="K109" s="46"/>
      <c r="L109" s="46"/>
      <c r="M109" s="46"/>
      <c r="N109" s="46"/>
      <c r="O109" s="70"/>
      <c r="P109" s="46"/>
      <c r="Q109" s="46"/>
      <c r="R109" s="79"/>
      <c r="S109" s="82"/>
      <c r="T109" s="79"/>
      <c r="U109" s="82"/>
    </row>
    <row r="110" spans="1:21">
      <c r="A110" s="30" t="s">
        <v>375</v>
      </c>
      <c r="B110" s="23">
        <v>187</v>
      </c>
      <c r="C110" s="46">
        <v>32</v>
      </c>
      <c r="D110" s="46">
        <v>8</v>
      </c>
      <c r="E110" s="70"/>
      <c r="F110" s="46"/>
      <c r="G110" s="46"/>
      <c r="H110" s="84">
        <f t="shared" si="2"/>
        <v>0</v>
      </c>
      <c r="I110" s="46"/>
      <c r="J110" s="46"/>
      <c r="K110" s="46"/>
      <c r="L110" s="46"/>
      <c r="M110" s="46"/>
      <c r="N110" s="46"/>
      <c r="O110" s="70"/>
      <c r="P110" s="46"/>
      <c r="Q110" s="46"/>
      <c r="R110" s="79"/>
      <c r="S110" s="82"/>
      <c r="T110" s="79"/>
      <c r="U110" s="82"/>
    </row>
    <row r="111" spans="1:21" ht="25.5">
      <c r="A111" s="30" t="s">
        <v>376</v>
      </c>
      <c r="B111" s="23">
        <v>188</v>
      </c>
      <c r="C111" s="46">
        <v>10</v>
      </c>
      <c r="D111" s="46">
        <v>10</v>
      </c>
      <c r="E111" s="70"/>
      <c r="F111" s="46"/>
      <c r="G111" s="46"/>
      <c r="H111" s="84">
        <f t="shared" si="2"/>
        <v>0</v>
      </c>
      <c r="I111" s="46"/>
      <c r="J111" s="46"/>
      <c r="K111" s="46"/>
      <c r="L111" s="46"/>
      <c r="M111" s="46"/>
      <c r="N111" s="46"/>
      <c r="O111" s="70"/>
      <c r="P111" s="46"/>
      <c r="Q111" s="46"/>
      <c r="R111" s="79"/>
      <c r="S111" s="82"/>
      <c r="T111" s="79"/>
      <c r="U111" s="82"/>
    </row>
    <row r="112" spans="1:21">
      <c r="A112" s="30" t="s">
        <v>226</v>
      </c>
      <c r="B112" s="23">
        <v>189</v>
      </c>
      <c r="C112" s="46"/>
      <c r="D112" s="46"/>
      <c r="E112" s="70"/>
      <c r="F112" s="46"/>
      <c r="G112" s="46"/>
      <c r="H112" s="84">
        <f t="shared" si="2"/>
        <v>0</v>
      </c>
      <c r="I112" s="46"/>
      <c r="J112" s="46"/>
      <c r="K112" s="46"/>
      <c r="L112" s="46"/>
      <c r="M112" s="46"/>
      <c r="N112" s="46"/>
      <c r="O112" s="70"/>
      <c r="P112" s="46"/>
      <c r="Q112" s="46"/>
      <c r="R112" s="79"/>
      <c r="S112" s="82"/>
      <c r="T112" s="79"/>
      <c r="U112" s="82"/>
    </row>
    <row r="113" spans="1:21">
      <c r="A113" s="30" t="s">
        <v>227</v>
      </c>
      <c r="B113" s="23">
        <v>190</v>
      </c>
      <c r="C113" s="46"/>
      <c r="D113" s="46"/>
      <c r="E113" s="70"/>
      <c r="F113" s="46"/>
      <c r="G113" s="46"/>
      <c r="H113" s="84">
        <f t="shared" si="2"/>
        <v>0</v>
      </c>
      <c r="I113" s="46"/>
      <c r="J113" s="46"/>
      <c r="K113" s="46"/>
      <c r="L113" s="46"/>
      <c r="M113" s="46"/>
      <c r="N113" s="46"/>
      <c r="O113" s="70"/>
      <c r="P113" s="46"/>
      <c r="Q113" s="46"/>
      <c r="R113" s="79"/>
      <c r="S113" s="82"/>
      <c r="T113" s="79"/>
      <c r="U113" s="82"/>
    </row>
    <row r="114" spans="1:21">
      <c r="A114" s="30" t="s">
        <v>228</v>
      </c>
      <c r="B114" s="23">
        <v>191</v>
      </c>
      <c r="C114" s="46"/>
      <c r="D114" s="46"/>
      <c r="E114" s="70"/>
      <c r="F114" s="46"/>
      <c r="G114" s="46"/>
      <c r="H114" s="84">
        <f t="shared" si="2"/>
        <v>0</v>
      </c>
      <c r="I114" s="46"/>
      <c r="J114" s="46"/>
      <c r="K114" s="46"/>
      <c r="L114" s="46"/>
      <c r="M114" s="46"/>
      <c r="N114" s="46"/>
      <c r="O114" s="70"/>
      <c r="P114" s="46"/>
      <c r="Q114" s="46"/>
      <c r="R114" s="79"/>
      <c r="S114" s="82"/>
      <c r="T114" s="79"/>
      <c r="U114" s="82"/>
    </row>
    <row r="115" spans="1:21">
      <c r="A115" s="30" t="s">
        <v>229</v>
      </c>
      <c r="B115" s="23">
        <v>192</v>
      </c>
      <c r="C115" s="46"/>
      <c r="D115" s="46"/>
      <c r="E115" s="70"/>
      <c r="F115" s="46"/>
      <c r="G115" s="46"/>
      <c r="H115" s="84">
        <f t="shared" si="2"/>
        <v>0</v>
      </c>
      <c r="I115" s="46"/>
      <c r="J115" s="46"/>
      <c r="K115" s="46"/>
      <c r="L115" s="46"/>
      <c r="M115" s="46"/>
      <c r="N115" s="46"/>
      <c r="O115" s="70"/>
      <c r="P115" s="46"/>
      <c r="Q115" s="46"/>
      <c r="R115" s="79"/>
      <c r="S115" s="82"/>
      <c r="T115" s="79"/>
      <c r="U115" s="82"/>
    </row>
    <row r="116" spans="1:21">
      <c r="A116" s="30" t="s">
        <v>230</v>
      </c>
      <c r="B116" s="23">
        <v>193</v>
      </c>
      <c r="C116" s="46"/>
      <c r="D116" s="46"/>
      <c r="E116" s="70"/>
      <c r="F116" s="46"/>
      <c r="G116" s="46"/>
      <c r="H116" s="84">
        <f t="shared" si="2"/>
        <v>0</v>
      </c>
      <c r="I116" s="46"/>
      <c r="J116" s="46"/>
      <c r="K116" s="46"/>
      <c r="L116" s="46"/>
      <c r="M116" s="46"/>
      <c r="N116" s="46"/>
      <c r="O116" s="70"/>
      <c r="P116" s="46"/>
      <c r="Q116" s="46"/>
      <c r="R116" s="79"/>
      <c r="S116" s="82"/>
      <c r="T116" s="79"/>
      <c r="U116" s="82"/>
    </row>
    <row r="117" spans="1:21">
      <c r="A117" s="30" t="s">
        <v>231</v>
      </c>
      <c r="B117" s="23">
        <v>194</v>
      </c>
      <c r="C117" s="46"/>
      <c r="D117" s="46"/>
      <c r="E117" s="70"/>
      <c r="F117" s="46"/>
      <c r="G117" s="46"/>
      <c r="H117" s="84">
        <f t="shared" si="2"/>
        <v>0</v>
      </c>
      <c r="I117" s="46"/>
      <c r="J117" s="46"/>
      <c r="K117" s="46"/>
      <c r="L117" s="46"/>
      <c r="M117" s="46"/>
      <c r="N117" s="46"/>
      <c r="O117" s="70"/>
      <c r="P117" s="46"/>
      <c r="Q117" s="46"/>
      <c r="R117" s="79"/>
      <c r="S117" s="82"/>
      <c r="T117" s="79"/>
      <c r="U117" s="82"/>
    </row>
    <row r="118" spans="1:21">
      <c r="A118" s="30" t="s">
        <v>232</v>
      </c>
      <c r="B118" s="23">
        <v>195</v>
      </c>
      <c r="C118" s="46">
        <v>95</v>
      </c>
      <c r="D118" s="46">
        <v>76</v>
      </c>
      <c r="E118" s="70">
        <v>4</v>
      </c>
      <c r="F118" s="46">
        <v>2</v>
      </c>
      <c r="G118" s="46">
        <v>2</v>
      </c>
      <c r="H118" s="84">
        <f t="shared" si="2"/>
        <v>0</v>
      </c>
      <c r="I118" s="46"/>
      <c r="J118" s="46"/>
      <c r="K118" s="46"/>
      <c r="L118" s="46">
        <v>2</v>
      </c>
      <c r="M118" s="46"/>
      <c r="N118" s="46"/>
      <c r="O118" s="70">
        <v>3</v>
      </c>
      <c r="P118" s="46">
        <v>3</v>
      </c>
      <c r="Q118" s="46"/>
      <c r="R118" s="79"/>
      <c r="S118" s="82"/>
      <c r="T118" s="79"/>
      <c r="U118" s="82"/>
    </row>
    <row r="119" spans="1:21">
      <c r="A119" s="30" t="s">
        <v>233</v>
      </c>
      <c r="B119" s="23">
        <v>196</v>
      </c>
      <c r="C119" s="46">
        <v>162</v>
      </c>
      <c r="D119" s="46">
        <v>51</v>
      </c>
      <c r="E119" s="70"/>
      <c r="F119" s="46"/>
      <c r="G119" s="46"/>
      <c r="H119" s="84">
        <f t="shared" si="2"/>
        <v>0</v>
      </c>
      <c r="I119" s="46"/>
      <c r="J119" s="46"/>
      <c r="K119" s="46"/>
      <c r="L119" s="46"/>
      <c r="M119" s="46"/>
      <c r="N119" s="46"/>
      <c r="O119" s="70"/>
      <c r="P119" s="46"/>
      <c r="Q119" s="46"/>
      <c r="R119" s="79"/>
      <c r="S119" s="82"/>
      <c r="T119" s="79"/>
      <c r="U119" s="82"/>
    </row>
    <row r="120" spans="1:21">
      <c r="A120" s="30" t="s">
        <v>234</v>
      </c>
      <c r="B120" s="23">
        <v>197</v>
      </c>
      <c r="C120" s="46"/>
      <c r="D120" s="46"/>
      <c r="E120" s="70"/>
      <c r="F120" s="46"/>
      <c r="G120" s="46"/>
      <c r="H120" s="84">
        <f t="shared" si="2"/>
        <v>0</v>
      </c>
      <c r="I120" s="46"/>
      <c r="J120" s="46"/>
      <c r="K120" s="46"/>
      <c r="L120" s="46"/>
      <c r="M120" s="46"/>
      <c r="N120" s="46"/>
      <c r="O120" s="70"/>
      <c r="P120" s="46"/>
      <c r="Q120" s="46"/>
      <c r="R120" s="79"/>
      <c r="S120" s="82"/>
      <c r="T120" s="79"/>
      <c r="U120" s="82"/>
    </row>
    <row r="121" spans="1:21">
      <c r="A121" s="30" t="s">
        <v>235</v>
      </c>
      <c r="B121" s="23">
        <v>198</v>
      </c>
      <c r="C121" s="46"/>
      <c r="D121" s="46"/>
      <c r="E121" s="70"/>
      <c r="F121" s="46"/>
      <c r="G121" s="46"/>
      <c r="H121" s="84">
        <f t="shared" si="2"/>
        <v>0</v>
      </c>
      <c r="I121" s="46"/>
      <c r="J121" s="46"/>
      <c r="K121" s="46"/>
      <c r="L121" s="46"/>
      <c r="M121" s="46"/>
      <c r="N121" s="46"/>
      <c r="O121" s="70"/>
      <c r="P121" s="46"/>
      <c r="Q121" s="46"/>
      <c r="R121" s="79"/>
      <c r="S121" s="82"/>
      <c r="T121" s="79"/>
      <c r="U121" s="82"/>
    </row>
    <row r="122" spans="1:21">
      <c r="A122" s="30" t="s">
        <v>377</v>
      </c>
      <c r="B122" s="23">
        <v>199</v>
      </c>
      <c r="C122" s="46"/>
      <c r="D122" s="46"/>
      <c r="E122" s="70"/>
      <c r="F122" s="46"/>
      <c r="G122" s="46"/>
      <c r="H122" s="84">
        <f t="shared" si="2"/>
        <v>0</v>
      </c>
      <c r="I122" s="46"/>
      <c r="J122" s="46"/>
      <c r="K122" s="46"/>
      <c r="L122" s="46"/>
      <c r="M122" s="46"/>
      <c r="N122" s="46"/>
      <c r="O122" s="70"/>
      <c r="P122" s="46"/>
      <c r="Q122" s="46"/>
      <c r="R122" s="79"/>
      <c r="S122" s="82"/>
      <c r="T122" s="79"/>
      <c r="U122" s="82"/>
    </row>
    <row r="123" spans="1:21">
      <c r="A123" s="30" t="s">
        <v>236</v>
      </c>
      <c r="B123" s="23">
        <v>200</v>
      </c>
      <c r="C123" s="46">
        <v>154</v>
      </c>
      <c r="D123" s="46">
        <v>12</v>
      </c>
      <c r="E123" s="70">
        <v>17</v>
      </c>
      <c r="F123" s="46">
        <v>10</v>
      </c>
      <c r="G123" s="46">
        <v>7</v>
      </c>
      <c r="H123" s="84">
        <f t="shared" si="2"/>
        <v>2</v>
      </c>
      <c r="I123" s="46">
        <v>2</v>
      </c>
      <c r="J123" s="46"/>
      <c r="K123" s="46"/>
      <c r="L123" s="46">
        <v>3</v>
      </c>
      <c r="M123" s="46">
        <v>3</v>
      </c>
      <c r="N123" s="46"/>
      <c r="O123" s="70">
        <v>4</v>
      </c>
      <c r="P123" s="46">
        <v>4</v>
      </c>
      <c r="Q123" s="46"/>
      <c r="R123" s="79"/>
      <c r="S123" s="82"/>
      <c r="T123" s="79"/>
      <c r="U123" s="82"/>
    </row>
    <row r="124" spans="1:21">
      <c r="A124" s="30" t="s">
        <v>237</v>
      </c>
      <c r="B124" s="23">
        <v>201</v>
      </c>
      <c r="C124" s="46"/>
      <c r="D124" s="46"/>
      <c r="E124" s="70"/>
      <c r="F124" s="46"/>
      <c r="G124" s="46"/>
      <c r="H124" s="84">
        <f t="shared" si="2"/>
        <v>0</v>
      </c>
      <c r="I124" s="46"/>
      <c r="J124" s="46"/>
      <c r="K124" s="46"/>
      <c r="L124" s="46"/>
      <c r="M124" s="46"/>
      <c r="N124" s="46"/>
      <c r="O124" s="70"/>
      <c r="P124" s="46"/>
      <c r="Q124" s="46"/>
      <c r="R124" s="79"/>
      <c r="S124" s="82"/>
      <c r="T124" s="79"/>
      <c r="U124" s="82"/>
    </row>
    <row r="125" spans="1:21">
      <c r="A125" s="30" t="s">
        <v>238</v>
      </c>
      <c r="B125" s="23">
        <v>202</v>
      </c>
      <c r="C125" s="46"/>
      <c r="D125" s="46"/>
      <c r="E125" s="70"/>
      <c r="F125" s="46"/>
      <c r="G125" s="46"/>
      <c r="H125" s="84">
        <f t="shared" si="2"/>
        <v>0</v>
      </c>
      <c r="I125" s="46"/>
      <c r="J125" s="46"/>
      <c r="K125" s="46"/>
      <c r="L125" s="46"/>
      <c r="M125" s="46"/>
      <c r="N125" s="46"/>
      <c r="O125" s="70"/>
      <c r="P125" s="46"/>
      <c r="Q125" s="46"/>
      <c r="R125" s="79"/>
      <c r="S125" s="82"/>
      <c r="T125" s="79"/>
      <c r="U125" s="82"/>
    </row>
    <row r="126" spans="1:21">
      <c r="A126" s="30" t="s">
        <v>239</v>
      </c>
      <c r="B126" s="23">
        <v>203</v>
      </c>
      <c r="C126" s="46"/>
      <c r="D126" s="46"/>
      <c r="E126" s="70"/>
      <c r="F126" s="46"/>
      <c r="G126" s="46"/>
      <c r="H126" s="84">
        <f t="shared" si="2"/>
        <v>0</v>
      </c>
      <c r="I126" s="46"/>
      <c r="J126" s="46"/>
      <c r="K126" s="46"/>
      <c r="L126" s="46"/>
      <c r="M126" s="46"/>
      <c r="N126" s="46"/>
      <c r="O126" s="70"/>
      <c r="P126" s="46"/>
      <c r="Q126" s="46"/>
      <c r="R126" s="79"/>
      <c r="S126" s="82"/>
      <c r="T126" s="79"/>
      <c r="U126" s="82"/>
    </row>
    <row r="127" spans="1:21">
      <c r="A127" s="30" t="s">
        <v>240</v>
      </c>
      <c r="B127" s="23">
        <v>204</v>
      </c>
      <c r="C127" s="46"/>
      <c r="D127" s="46"/>
      <c r="E127" s="70"/>
      <c r="F127" s="46"/>
      <c r="G127" s="46"/>
      <c r="H127" s="84">
        <f t="shared" si="2"/>
        <v>0</v>
      </c>
      <c r="I127" s="46"/>
      <c r="J127" s="46"/>
      <c r="K127" s="46"/>
      <c r="L127" s="46"/>
      <c r="M127" s="46"/>
      <c r="N127" s="46"/>
      <c r="O127" s="70"/>
      <c r="P127" s="46"/>
      <c r="Q127" s="46"/>
      <c r="R127" s="79"/>
      <c r="S127" s="82"/>
      <c r="T127" s="79"/>
      <c r="U127" s="82"/>
    </row>
    <row r="128" spans="1:21">
      <c r="A128" s="30" t="s">
        <v>241</v>
      </c>
      <c r="B128" s="23">
        <v>205</v>
      </c>
      <c r="C128" s="46">
        <v>4556</v>
      </c>
      <c r="D128" s="46">
        <v>4384</v>
      </c>
      <c r="E128" s="70"/>
      <c r="F128" s="46"/>
      <c r="G128" s="46"/>
      <c r="H128" s="84">
        <f t="shared" si="2"/>
        <v>0</v>
      </c>
      <c r="I128" s="46"/>
      <c r="J128" s="46"/>
      <c r="K128" s="46"/>
      <c r="L128" s="46"/>
      <c r="M128" s="46"/>
      <c r="N128" s="46"/>
      <c r="O128" s="70"/>
      <c r="P128" s="46"/>
      <c r="Q128" s="46"/>
      <c r="R128" s="79"/>
      <c r="S128" s="82"/>
      <c r="T128" s="79"/>
      <c r="U128" s="82"/>
    </row>
    <row r="129" spans="1:21">
      <c r="A129" s="30" t="s">
        <v>242</v>
      </c>
      <c r="B129" s="23">
        <v>206</v>
      </c>
      <c r="C129" s="46"/>
      <c r="D129" s="46"/>
      <c r="E129" s="70"/>
      <c r="F129" s="46"/>
      <c r="G129" s="46"/>
      <c r="H129" s="84">
        <f t="shared" si="2"/>
        <v>0</v>
      </c>
      <c r="I129" s="46"/>
      <c r="J129" s="46"/>
      <c r="K129" s="46"/>
      <c r="L129" s="46"/>
      <c r="M129" s="46"/>
      <c r="N129" s="46"/>
      <c r="O129" s="70"/>
      <c r="P129" s="46"/>
      <c r="Q129" s="46"/>
      <c r="R129" s="79"/>
      <c r="S129" s="82"/>
      <c r="T129" s="79"/>
      <c r="U129" s="82"/>
    </row>
    <row r="130" spans="1:21">
      <c r="A130" s="30" t="s">
        <v>243</v>
      </c>
      <c r="B130" s="23">
        <v>207</v>
      </c>
      <c r="C130" s="46"/>
      <c r="D130" s="46"/>
      <c r="E130" s="70"/>
      <c r="F130" s="46"/>
      <c r="G130" s="46"/>
      <c r="H130" s="84">
        <f t="shared" si="2"/>
        <v>0</v>
      </c>
      <c r="I130" s="46"/>
      <c r="J130" s="46"/>
      <c r="K130" s="46"/>
      <c r="L130" s="46"/>
      <c r="M130" s="46"/>
      <c r="N130" s="46"/>
      <c r="O130" s="70"/>
      <c r="P130" s="46"/>
      <c r="Q130" s="46"/>
      <c r="R130" s="79"/>
      <c r="S130" s="82"/>
      <c r="T130" s="79"/>
      <c r="U130" s="82"/>
    </row>
    <row r="131" spans="1:21">
      <c r="A131" s="30" t="s">
        <v>378</v>
      </c>
      <c r="B131" s="23">
        <v>208</v>
      </c>
      <c r="C131" s="46"/>
      <c r="D131" s="46"/>
      <c r="E131" s="70"/>
      <c r="F131" s="46"/>
      <c r="G131" s="46"/>
      <c r="H131" s="84">
        <f t="shared" si="2"/>
        <v>0</v>
      </c>
      <c r="I131" s="46"/>
      <c r="J131" s="46"/>
      <c r="K131" s="46"/>
      <c r="L131" s="46"/>
      <c r="M131" s="46"/>
      <c r="N131" s="46"/>
      <c r="O131" s="70"/>
      <c r="P131" s="46"/>
      <c r="Q131" s="46"/>
      <c r="R131" s="79"/>
      <c r="S131" s="82"/>
      <c r="T131" s="79"/>
      <c r="U131" s="82"/>
    </row>
    <row r="132" spans="1:21">
      <c r="A132" s="30" t="s">
        <v>244</v>
      </c>
      <c r="B132" s="23">
        <v>209</v>
      </c>
      <c r="C132" s="46">
        <v>1197</v>
      </c>
      <c r="D132" s="46">
        <v>68</v>
      </c>
      <c r="E132" s="70"/>
      <c r="F132" s="46"/>
      <c r="G132" s="46"/>
      <c r="H132" s="84">
        <f t="shared" si="2"/>
        <v>0</v>
      </c>
      <c r="I132" s="46"/>
      <c r="J132" s="46"/>
      <c r="K132" s="46"/>
      <c r="L132" s="46"/>
      <c r="M132" s="46"/>
      <c r="N132" s="46"/>
      <c r="O132" s="70">
        <v>5</v>
      </c>
      <c r="P132" s="46">
        <v>5</v>
      </c>
      <c r="Q132" s="46"/>
      <c r="R132" s="79"/>
      <c r="S132" s="82"/>
      <c r="T132" s="79"/>
      <c r="U132" s="82"/>
    </row>
    <row r="133" spans="1:21">
      <c r="A133" s="30" t="s">
        <v>245</v>
      </c>
      <c r="B133" s="23">
        <v>210</v>
      </c>
      <c r="C133" s="46">
        <v>517</v>
      </c>
      <c r="D133" s="46">
        <v>3</v>
      </c>
      <c r="E133" s="70"/>
      <c r="F133" s="46"/>
      <c r="G133" s="46"/>
      <c r="H133" s="84">
        <f t="shared" si="2"/>
        <v>0</v>
      </c>
      <c r="I133" s="46"/>
      <c r="J133" s="46"/>
      <c r="K133" s="46"/>
      <c r="L133" s="46"/>
      <c r="M133" s="46"/>
      <c r="N133" s="46"/>
      <c r="O133" s="70">
        <v>3</v>
      </c>
      <c r="P133" s="46">
        <v>3</v>
      </c>
      <c r="Q133" s="46"/>
      <c r="R133" s="79"/>
      <c r="S133" s="82"/>
      <c r="T133" s="79"/>
      <c r="U133" s="82"/>
    </row>
    <row r="134" spans="1:21">
      <c r="A134" s="30" t="s">
        <v>246</v>
      </c>
      <c r="B134" s="23">
        <v>211</v>
      </c>
      <c r="C134" s="46"/>
      <c r="D134" s="46"/>
      <c r="E134" s="70"/>
      <c r="F134" s="46"/>
      <c r="G134" s="46"/>
      <c r="H134" s="84">
        <f t="shared" si="2"/>
        <v>0</v>
      </c>
      <c r="I134" s="46"/>
      <c r="J134" s="46"/>
      <c r="K134" s="46"/>
      <c r="L134" s="46"/>
      <c r="M134" s="46"/>
      <c r="N134" s="46"/>
      <c r="O134" s="70"/>
      <c r="P134" s="46"/>
      <c r="Q134" s="46"/>
      <c r="R134" s="79"/>
      <c r="S134" s="82"/>
      <c r="T134" s="79"/>
      <c r="U134" s="82"/>
    </row>
    <row r="135" spans="1:21">
      <c r="A135" s="30" t="s">
        <v>247</v>
      </c>
      <c r="B135" s="23">
        <v>212</v>
      </c>
      <c r="C135" s="46"/>
      <c r="D135" s="46"/>
      <c r="E135" s="70"/>
      <c r="F135" s="46"/>
      <c r="G135" s="46"/>
      <c r="H135" s="84">
        <f t="shared" si="2"/>
        <v>0</v>
      </c>
      <c r="I135" s="46"/>
      <c r="J135" s="46"/>
      <c r="K135" s="46"/>
      <c r="L135" s="46"/>
      <c r="M135" s="46"/>
      <c r="N135" s="46"/>
      <c r="O135" s="70"/>
      <c r="P135" s="46"/>
      <c r="Q135" s="46"/>
      <c r="R135" s="79"/>
      <c r="S135" s="82"/>
      <c r="T135" s="79"/>
      <c r="U135" s="82"/>
    </row>
    <row r="136" spans="1:21">
      <c r="A136" s="30" t="s">
        <v>248</v>
      </c>
      <c r="B136" s="23">
        <v>213</v>
      </c>
      <c r="C136" s="46">
        <v>135</v>
      </c>
      <c r="D136" s="46">
        <v>135</v>
      </c>
      <c r="E136" s="70">
        <v>23</v>
      </c>
      <c r="F136" s="46">
        <v>21</v>
      </c>
      <c r="G136" s="46">
        <v>2</v>
      </c>
      <c r="H136" s="84">
        <f t="shared" si="2"/>
        <v>0</v>
      </c>
      <c r="I136" s="46"/>
      <c r="J136" s="46"/>
      <c r="K136" s="46"/>
      <c r="L136" s="46">
        <v>2</v>
      </c>
      <c r="M136" s="46">
        <v>2</v>
      </c>
      <c r="N136" s="46"/>
      <c r="O136" s="70">
        <v>3</v>
      </c>
      <c r="P136" s="46">
        <v>2</v>
      </c>
      <c r="Q136" s="46">
        <v>1</v>
      </c>
      <c r="R136" s="79"/>
      <c r="S136" s="82"/>
      <c r="T136" s="79"/>
      <c r="U136" s="82"/>
    </row>
    <row r="137" spans="1:21">
      <c r="A137" s="33" t="s">
        <v>249</v>
      </c>
      <c r="B137" s="23">
        <v>214</v>
      </c>
      <c r="C137" s="46"/>
      <c r="D137" s="46"/>
      <c r="E137" s="70"/>
      <c r="F137" s="46"/>
      <c r="G137" s="46"/>
      <c r="H137" s="84">
        <f t="shared" ref="H137:H143" si="3">SUM(I137+J137+K137)</f>
        <v>0</v>
      </c>
      <c r="I137" s="46"/>
      <c r="J137" s="46"/>
      <c r="K137" s="46"/>
      <c r="L137" s="46"/>
      <c r="M137" s="46"/>
      <c r="N137" s="46"/>
      <c r="O137" s="70"/>
      <c r="P137" s="46"/>
      <c r="Q137" s="46"/>
      <c r="R137" s="79"/>
      <c r="S137" s="82"/>
      <c r="T137" s="79"/>
      <c r="U137" s="82"/>
    </row>
    <row r="138" spans="1:21">
      <c r="A138" s="30" t="s">
        <v>250</v>
      </c>
      <c r="B138" s="23">
        <v>215</v>
      </c>
      <c r="C138" s="46">
        <v>5909</v>
      </c>
      <c r="D138" s="46">
        <v>3016</v>
      </c>
      <c r="E138" s="70">
        <v>8</v>
      </c>
      <c r="F138" s="46">
        <v>3</v>
      </c>
      <c r="G138" s="46">
        <v>5</v>
      </c>
      <c r="H138" s="84">
        <f t="shared" si="3"/>
        <v>4</v>
      </c>
      <c r="I138" s="46">
        <v>4</v>
      </c>
      <c r="J138" s="46"/>
      <c r="K138" s="46"/>
      <c r="L138" s="46"/>
      <c r="M138" s="46"/>
      <c r="N138" s="46"/>
      <c r="O138" s="70"/>
      <c r="P138" s="46"/>
      <c r="Q138" s="46"/>
      <c r="R138" s="79"/>
      <c r="S138" s="82"/>
      <c r="T138" s="79"/>
      <c r="U138" s="82"/>
    </row>
    <row r="139" spans="1:21">
      <c r="A139" s="30" t="s">
        <v>251</v>
      </c>
      <c r="B139" s="23">
        <v>216</v>
      </c>
      <c r="C139" s="46">
        <v>258</v>
      </c>
      <c r="D139" s="46">
        <v>16</v>
      </c>
      <c r="E139" s="70"/>
      <c r="F139" s="46"/>
      <c r="G139" s="46"/>
      <c r="H139" s="84">
        <f t="shared" si="3"/>
        <v>0</v>
      </c>
      <c r="I139" s="46"/>
      <c r="J139" s="46"/>
      <c r="K139" s="46"/>
      <c r="L139" s="46"/>
      <c r="M139" s="46"/>
      <c r="N139" s="46"/>
      <c r="O139" s="70"/>
      <c r="P139" s="46"/>
      <c r="Q139" s="46"/>
      <c r="R139" s="79"/>
      <c r="S139" s="82"/>
      <c r="T139" s="79"/>
      <c r="U139" s="82"/>
    </row>
    <row r="140" spans="1:21">
      <c r="A140" s="30" t="s">
        <v>252</v>
      </c>
      <c r="B140" s="23">
        <v>217</v>
      </c>
      <c r="C140" s="46"/>
      <c r="D140" s="46"/>
      <c r="E140" s="70"/>
      <c r="F140" s="46"/>
      <c r="G140" s="46"/>
      <c r="H140" s="84">
        <f t="shared" si="3"/>
        <v>0</v>
      </c>
      <c r="I140" s="46"/>
      <c r="J140" s="46"/>
      <c r="K140" s="46"/>
      <c r="L140" s="46"/>
      <c r="M140" s="46"/>
      <c r="N140" s="46"/>
      <c r="O140" s="70"/>
      <c r="P140" s="46"/>
      <c r="Q140" s="46"/>
      <c r="R140" s="79"/>
      <c r="S140" s="82"/>
      <c r="T140" s="79"/>
      <c r="U140" s="82"/>
    </row>
    <row r="141" spans="1:21" ht="25.5">
      <c r="A141" s="30" t="s">
        <v>404</v>
      </c>
      <c r="B141" s="23">
        <v>218</v>
      </c>
      <c r="C141" s="85">
        <f>SUM(C142:C143)</f>
        <v>82</v>
      </c>
      <c r="D141" s="85">
        <f t="shared" ref="D141:Q141" si="4">SUM(D142:D143)</f>
        <v>24</v>
      </c>
      <c r="E141" s="85">
        <f t="shared" si="4"/>
        <v>0</v>
      </c>
      <c r="F141" s="85">
        <f t="shared" si="4"/>
        <v>0</v>
      </c>
      <c r="G141" s="85">
        <f t="shared" si="4"/>
        <v>0</v>
      </c>
      <c r="H141" s="85">
        <f t="shared" si="4"/>
        <v>0</v>
      </c>
      <c r="I141" s="85">
        <f t="shared" si="4"/>
        <v>0</v>
      </c>
      <c r="J141" s="85">
        <f t="shared" si="4"/>
        <v>0</v>
      </c>
      <c r="K141" s="85">
        <f t="shared" si="4"/>
        <v>0</v>
      </c>
      <c r="L141" s="85">
        <f t="shared" si="4"/>
        <v>0</v>
      </c>
      <c r="M141" s="85">
        <f t="shared" si="4"/>
        <v>0</v>
      </c>
      <c r="N141" s="85">
        <f t="shared" si="4"/>
        <v>0</v>
      </c>
      <c r="O141" s="85">
        <f t="shared" si="4"/>
        <v>0</v>
      </c>
      <c r="P141" s="85">
        <f t="shared" si="4"/>
        <v>0</v>
      </c>
      <c r="Q141" s="85">
        <f t="shared" si="4"/>
        <v>0</v>
      </c>
      <c r="R141" s="79"/>
      <c r="S141" s="82"/>
      <c r="T141" s="79"/>
      <c r="U141" s="82"/>
    </row>
    <row r="142" spans="1:21" ht="25.5">
      <c r="A142" s="62" t="s">
        <v>253</v>
      </c>
      <c r="B142" s="23">
        <v>219</v>
      </c>
      <c r="C142" s="46">
        <v>67</v>
      </c>
      <c r="D142" s="46">
        <v>24</v>
      </c>
      <c r="E142" s="70"/>
      <c r="F142" s="46"/>
      <c r="G142" s="46"/>
      <c r="H142" s="84">
        <f t="shared" si="3"/>
        <v>0</v>
      </c>
      <c r="I142" s="46"/>
      <c r="J142" s="46"/>
      <c r="K142" s="46"/>
      <c r="L142" s="46"/>
      <c r="M142" s="46"/>
      <c r="N142" s="46"/>
      <c r="O142" s="70"/>
      <c r="P142" s="46"/>
      <c r="Q142" s="46"/>
      <c r="R142" s="79"/>
      <c r="S142" s="82"/>
      <c r="T142" s="79"/>
      <c r="U142" s="82"/>
    </row>
    <row r="143" spans="1:21">
      <c r="A143" s="62" t="s">
        <v>254</v>
      </c>
      <c r="B143" s="23">
        <v>220</v>
      </c>
      <c r="C143" s="46">
        <v>15</v>
      </c>
      <c r="D143" s="46"/>
      <c r="E143" s="70"/>
      <c r="F143" s="46"/>
      <c r="G143" s="46"/>
      <c r="H143" s="84">
        <f t="shared" si="3"/>
        <v>0</v>
      </c>
      <c r="I143" s="46"/>
      <c r="J143" s="46"/>
      <c r="K143" s="46"/>
      <c r="L143" s="46"/>
      <c r="M143" s="46"/>
      <c r="N143" s="46"/>
      <c r="O143" s="70"/>
      <c r="P143" s="46"/>
      <c r="Q143" s="46"/>
      <c r="R143" s="79"/>
      <c r="S143" s="82"/>
      <c r="T143" s="79"/>
      <c r="U143" s="82"/>
    </row>
    <row r="144" spans="1:21" ht="37.5" customHeight="1">
      <c r="A144" s="30" t="s">
        <v>405</v>
      </c>
      <c r="B144" s="23">
        <v>221</v>
      </c>
      <c r="C144" s="85">
        <f>SUM(C145:C152)</f>
        <v>0</v>
      </c>
      <c r="D144" s="85">
        <f t="shared" ref="D144:Q144" si="5">SUM(D145:D152)</f>
        <v>0</v>
      </c>
      <c r="E144" s="85">
        <f t="shared" si="5"/>
        <v>0</v>
      </c>
      <c r="F144" s="85">
        <f t="shared" si="5"/>
        <v>0</v>
      </c>
      <c r="G144" s="85">
        <f t="shared" si="5"/>
        <v>0</v>
      </c>
      <c r="H144" s="85">
        <f t="shared" si="5"/>
        <v>0</v>
      </c>
      <c r="I144" s="85">
        <f t="shared" si="5"/>
        <v>0</v>
      </c>
      <c r="J144" s="85">
        <f t="shared" si="5"/>
        <v>0</v>
      </c>
      <c r="K144" s="85">
        <f t="shared" si="5"/>
        <v>0</v>
      </c>
      <c r="L144" s="85">
        <f t="shared" si="5"/>
        <v>0</v>
      </c>
      <c r="M144" s="85">
        <f t="shared" si="5"/>
        <v>0</v>
      </c>
      <c r="N144" s="85">
        <f t="shared" si="5"/>
        <v>0</v>
      </c>
      <c r="O144" s="85">
        <f t="shared" si="5"/>
        <v>0</v>
      </c>
      <c r="P144" s="85">
        <f t="shared" si="5"/>
        <v>0</v>
      </c>
      <c r="Q144" s="85">
        <f t="shared" si="5"/>
        <v>0</v>
      </c>
      <c r="R144" s="79"/>
      <c r="S144" s="82"/>
      <c r="T144" s="79"/>
      <c r="U144" s="82"/>
    </row>
    <row r="145" spans="1:21" ht="27" customHeight="1">
      <c r="A145" s="61" t="s">
        <v>380</v>
      </c>
      <c r="B145" s="23">
        <v>222</v>
      </c>
      <c r="C145" s="46"/>
      <c r="D145" s="46"/>
      <c r="E145" s="70"/>
      <c r="F145" s="46"/>
      <c r="G145" s="46"/>
      <c r="H145" s="84">
        <f t="shared" ref="H145:H152" si="6">SUM(I145+J145+K145)</f>
        <v>0</v>
      </c>
      <c r="I145" s="46"/>
      <c r="J145" s="46"/>
      <c r="K145" s="46"/>
      <c r="L145" s="46"/>
      <c r="M145" s="46"/>
      <c r="N145" s="46"/>
      <c r="O145" s="70"/>
      <c r="P145" s="46"/>
      <c r="Q145" s="46"/>
      <c r="R145" s="79"/>
      <c r="S145" s="82"/>
      <c r="T145" s="79"/>
      <c r="U145" s="82"/>
    </row>
    <row r="146" spans="1:21">
      <c r="A146" s="30" t="s">
        <v>379</v>
      </c>
      <c r="B146" s="23">
        <v>223</v>
      </c>
      <c r="C146" s="46"/>
      <c r="D146" s="46"/>
      <c r="E146" s="70"/>
      <c r="F146" s="46"/>
      <c r="G146" s="46"/>
      <c r="H146" s="84">
        <f t="shared" si="6"/>
        <v>0</v>
      </c>
      <c r="I146" s="46"/>
      <c r="J146" s="46"/>
      <c r="K146" s="46"/>
      <c r="L146" s="46"/>
      <c r="M146" s="46"/>
      <c r="N146" s="46"/>
      <c r="O146" s="70"/>
      <c r="P146" s="46"/>
      <c r="Q146" s="46"/>
      <c r="R146" s="79"/>
      <c r="S146" s="82"/>
      <c r="T146" s="79"/>
      <c r="U146" s="82"/>
    </row>
    <row r="147" spans="1:21">
      <c r="A147" s="30" t="s">
        <v>255</v>
      </c>
      <c r="B147" s="23">
        <v>224</v>
      </c>
      <c r="C147" s="46"/>
      <c r="D147" s="46"/>
      <c r="E147" s="70"/>
      <c r="F147" s="46"/>
      <c r="G147" s="46"/>
      <c r="H147" s="84">
        <f t="shared" si="6"/>
        <v>0</v>
      </c>
      <c r="I147" s="46"/>
      <c r="J147" s="46"/>
      <c r="K147" s="46"/>
      <c r="L147" s="46"/>
      <c r="M147" s="46"/>
      <c r="N147" s="46"/>
      <c r="O147" s="70"/>
      <c r="P147" s="46"/>
      <c r="Q147" s="46"/>
      <c r="R147" s="79"/>
      <c r="S147" s="82"/>
      <c r="T147" s="79"/>
      <c r="U147" s="82"/>
    </row>
    <row r="148" spans="1:21">
      <c r="A148" s="30" t="s">
        <v>381</v>
      </c>
      <c r="B148" s="23">
        <v>225</v>
      </c>
      <c r="C148" s="46"/>
      <c r="D148" s="46"/>
      <c r="E148" s="70"/>
      <c r="F148" s="46"/>
      <c r="G148" s="46"/>
      <c r="H148" s="84">
        <f t="shared" si="6"/>
        <v>0</v>
      </c>
      <c r="I148" s="46"/>
      <c r="J148" s="46"/>
      <c r="K148" s="46"/>
      <c r="L148" s="46"/>
      <c r="M148" s="46"/>
      <c r="N148" s="46"/>
      <c r="O148" s="70"/>
      <c r="P148" s="46"/>
      <c r="Q148" s="46"/>
      <c r="R148" s="79"/>
      <c r="S148" s="82"/>
      <c r="T148" s="79"/>
      <c r="U148" s="82"/>
    </row>
    <row r="149" spans="1:21">
      <c r="A149" s="30" t="s">
        <v>256</v>
      </c>
      <c r="B149" s="23">
        <v>226</v>
      </c>
      <c r="C149" s="46"/>
      <c r="D149" s="46"/>
      <c r="E149" s="70"/>
      <c r="F149" s="46"/>
      <c r="G149" s="46"/>
      <c r="H149" s="84">
        <f t="shared" si="6"/>
        <v>0</v>
      </c>
      <c r="I149" s="46"/>
      <c r="J149" s="46"/>
      <c r="K149" s="46"/>
      <c r="L149" s="46"/>
      <c r="M149" s="46"/>
      <c r="N149" s="46"/>
      <c r="O149" s="70"/>
      <c r="P149" s="46"/>
      <c r="Q149" s="46"/>
      <c r="R149" s="79"/>
      <c r="S149" s="82"/>
      <c r="T149" s="79"/>
      <c r="U149" s="82"/>
    </row>
    <row r="150" spans="1:21">
      <c r="A150" s="33" t="s">
        <v>257</v>
      </c>
      <c r="B150" s="23">
        <v>227</v>
      </c>
      <c r="C150" s="46"/>
      <c r="D150" s="46"/>
      <c r="E150" s="70"/>
      <c r="F150" s="46"/>
      <c r="G150" s="46"/>
      <c r="H150" s="84">
        <f t="shared" si="6"/>
        <v>0</v>
      </c>
      <c r="I150" s="46"/>
      <c r="J150" s="46"/>
      <c r="K150" s="46"/>
      <c r="L150" s="46"/>
      <c r="M150" s="46"/>
      <c r="N150" s="46"/>
      <c r="O150" s="70"/>
      <c r="P150" s="46"/>
      <c r="Q150" s="46"/>
      <c r="R150" s="79"/>
      <c r="S150" s="82"/>
      <c r="T150" s="79"/>
      <c r="U150" s="82"/>
    </row>
    <row r="151" spans="1:21">
      <c r="A151" s="33" t="s">
        <v>258</v>
      </c>
      <c r="B151" s="23">
        <v>228</v>
      </c>
      <c r="C151" s="46"/>
      <c r="D151" s="46"/>
      <c r="E151" s="70"/>
      <c r="F151" s="46"/>
      <c r="G151" s="46"/>
      <c r="H151" s="84">
        <f t="shared" si="6"/>
        <v>0</v>
      </c>
      <c r="I151" s="46"/>
      <c r="J151" s="46"/>
      <c r="K151" s="46"/>
      <c r="L151" s="46"/>
      <c r="M151" s="46"/>
      <c r="N151" s="46"/>
      <c r="O151" s="70"/>
      <c r="P151" s="46"/>
      <c r="Q151" s="46"/>
      <c r="R151" s="79"/>
      <c r="S151" s="82"/>
      <c r="T151" s="79"/>
      <c r="U151" s="82"/>
    </row>
    <row r="152" spans="1:21">
      <c r="A152" s="30" t="s">
        <v>259</v>
      </c>
      <c r="B152" s="23">
        <v>229</v>
      </c>
      <c r="C152" s="46"/>
      <c r="D152" s="46"/>
      <c r="E152" s="70"/>
      <c r="F152" s="46"/>
      <c r="G152" s="46"/>
      <c r="H152" s="84">
        <f t="shared" si="6"/>
        <v>0</v>
      </c>
      <c r="I152" s="46"/>
      <c r="J152" s="46"/>
      <c r="K152" s="46"/>
      <c r="L152" s="46"/>
      <c r="M152" s="46"/>
      <c r="N152" s="46"/>
      <c r="O152" s="70"/>
      <c r="P152" s="46"/>
      <c r="Q152" s="46"/>
      <c r="R152" s="79"/>
      <c r="S152" s="82"/>
      <c r="T152" s="79"/>
      <c r="U152" s="82"/>
    </row>
    <row r="153" spans="1:21" ht="39" customHeight="1">
      <c r="A153" s="30" t="s">
        <v>406</v>
      </c>
      <c r="B153" s="23">
        <v>230</v>
      </c>
      <c r="C153" s="85">
        <f>SUM(C154:C163)</f>
        <v>17</v>
      </c>
      <c r="D153" s="86">
        <f>SUM(D154:D163)</f>
        <v>6</v>
      </c>
      <c r="E153" s="86">
        <f>SUM(E154:E163)</f>
        <v>0</v>
      </c>
      <c r="F153" s="86">
        <f t="shared" ref="F153:Q153" si="7">SUM(F154:F163)</f>
        <v>0</v>
      </c>
      <c r="G153" s="86">
        <f t="shared" si="7"/>
        <v>0</v>
      </c>
      <c r="H153" s="86">
        <f t="shared" si="7"/>
        <v>0</v>
      </c>
      <c r="I153" s="86">
        <f t="shared" si="7"/>
        <v>0</v>
      </c>
      <c r="J153" s="86">
        <f t="shared" si="7"/>
        <v>0</v>
      </c>
      <c r="K153" s="86">
        <f t="shared" si="7"/>
        <v>0</v>
      </c>
      <c r="L153" s="86">
        <f t="shared" si="7"/>
        <v>0</v>
      </c>
      <c r="M153" s="86">
        <f t="shared" si="7"/>
        <v>0</v>
      </c>
      <c r="N153" s="86">
        <f t="shared" si="7"/>
        <v>0</v>
      </c>
      <c r="O153" s="86">
        <f t="shared" si="7"/>
        <v>0</v>
      </c>
      <c r="P153" s="86">
        <f t="shared" si="7"/>
        <v>0</v>
      </c>
      <c r="Q153" s="86">
        <f t="shared" si="7"/>
        <v>0</v>
      </c>
      <c r="R153" s="79"/>
      <c r="S153" s="82"/>
      <c r="T153" s="79"/>
      <c r="U153" s="82"/>
    </row>
    <row r="154" spans="1:21" ht="38.25">
      <c r="A154" s="30" t="s">
        <v>382</v>
      </c>
      <c r="B154" s="23">
        <v>231</v>
      </c>
      <c r="C154" s="46"/>
      <c r="D154" s="46"/>
      <c r="E154" s="70"/>
      <c r="F154" s="46"/>
      <c r="G154" s="46"/>
      <c r="H154" s="84">
        <f t="shared" ref="H154:H163" si="8">SUM(I154+J154+K154)</f>
        <v>0</v>
      </c>
      <c r="I154" s="46"/>
      <c r="J154" s="46"/>
      <c r="K154" s="46"/>
      <c r="L154" s="46"/>
      <c r="M154" s="46"/>
      <c r="N154" s="46"/>
      <c r="O154" s="70"/>
      <c r="P154" s="46"/>
      <c r="Q154" s="46"/>
      <c r="R154" s="79"/>
      <c r="S154" s="82"/>
      <c r="T154" s="79"/>
      <c r="U154" s="82"/>
    </row>
    <row r="155" spans="1:21">
      <c r="A155" s="30" t="s">
        <v>383</v>
      </c>
      <c r="B155" s="23">
        <v>232</v>
      </c>
      <c r="C155" s="46"/>
      <c r="D155" s="46"/>
      <c r="E155" s="70"/>
      <c r="F155" s="46"/>
      <c r="G155" s="46"/>
      <c r="H155" s="84">
        <f t="shared" si="8"/>
        <v>0</v>
      </c>
      <c r="I155" s="46"/>
      <c r="J155" s="46"/>
      <c r="K155" s="46"/>
      <c r="L155" s="46"/>
      <c r="M155" s="46"/>
      <c r="N155" s="46"/>
      <c r="O155" s="70"/>
      <c r="P155" s="46"/>
      <c r="Q155" s="46"/>
      <c r="R155" s="79"/>
      <c r="S155" s="82"/>
      <c r="T155" s="79"/>
      <c r="U155" s="82"/>
    </row>
    <row r="156" spans="1:21">
      <c r="A156" s="30" t="s">
        <v>384</v>
      </c>
      <c r="B156" s="23">
        <v>233</v>
      </c>
      <c r="C156" s="46">
        <v>13</v>
      </c>
      <c r="D156" s="46">
        <v>2</v>
      </c>
      <c r="E156" s="70"/>
      <c r="F156" s="46"/>
      <c r="G156" s="46"/>
      <c r="H156" s="84">
        <f t="shared" si="8"/>
        <v>0</v>
      </c>
      <c r="I156" s="46"/>
      <c r="J156" s="46"/>
      <c r="K156" s="46"/>
      <c r="L156" s="46"/>
      <c r="M156" s="46"/>
      <c r="N156" s="46"/>
      <c r="O156" s="70"/>
      <c r="P156" s="46"/>
      <c r="Q156" s="46"/>
      <c r="R156" s="79"/>
      <c r="S156" s="82"/>
      <c r="T156" s="79"/>
      <c r="U156" s="82"/>
    </row>
    <row r="157" spans="1:21">
      <c r="A157" s="30" t="s">
        <v>385</v>
      </c>
      <c r="B157" s="23">
        <v>234</v>
      </c>
      <c r="C157" s="46"/>
      <c r="D157" s="46"/>
      <c r="E157" s="70"/>
      <c r="F157" s="46"/>
      <c r="G157" s="46"/>
      <c r="H157" s="84">
        <f t="shared" si="8"/>
        <v>0</v>
      </c>
      <c r="I157" s="46"/>
      <c r="J157" s="46"/>
      <c r="K157" s="46"/>
      <c r="L157" s="46"/>
      <c r="M157" s="46"/>
      <c r="N157" s="46"/>
      <c r="O157" s="70"/>
      <c r="P157" s="46"/>
      <c r="Q157" s="46"/>
      <c r="R157" s="79"/>
      <c r="S157" s="82"/>
      <c r="T157" s="79"/>
      <c r="U157" s="82"/>
    </row>
    <row r="158" spans="1:21">
      <c r="A158" s="30" t="s">
        <v>386</v>
      </c>
      <c r="B158" s="23">
        <v>235</v>
      </c>
      <c r="C158" s="46"/>
      <c r="D158" s="46"/>
      <c r="E158" s="70"/>
      <c r="F158" s="46"/>
      <c r="G158" s="46"/>
      <c r="H158" s="84">
        <f t="shared" si="8"/>
        <v>0</v>
      </c>
      <c r="I158" s="46"/>
      <c r="J158" s="46"/>
      <c r="K158" s="46"/>
      <c r="L158" s="46"/>
      <c r="M158" s="46"/>
      <c r="N158" s="46"/>
      <c r="O158" s="70"/>
      <c r="P158" s="46"/>
      <c r="Q158" s="46"/>
      <c r="R158" s="79"/>
      <c r="S158" s="82"/>
      <c r="T158" s="79"/>
      <c r="U158" s="82"/>
    </row>
    <row r="159" spans="1:21">
      <c r="A159" s="30" t="s">
        <v>387</v>
      </c>
      <c r="B159" s="23">
        <v>236</v>
      </c>
      <c r="C159" s="46"/>
      <c r="D159" s="46"/>
      <c r="E159" s="70"/>
      <c r="F159" s="46"/>
      <c r="G159" s="46"/>
      <c r="H159" s="84">
        <f t="shared" si="8"/>
        <v>0</v>
      </c>
      <c r="I159" s="46"/>
      <c r="J159" s="46"/>
      <c r="K159" s="46"/>
      <c r="L159" s="46"/>
      <c r="M159" s="46"/>
      <c r="N159" s="46"/>
      <c r="O159" s="70"/>
      <c r="P159" s="46"/>
      <c r="Q159" s="46"/>
      <c r="R159" s="79"/>
      <c r="S159" s="82"/>
      <c r="T159" s="79"/>
      <c r="U159" s="82"/>
    </row>
    <row r="160" spans="1:21">
      <c r="A160" s="30" t="s">
        <v>388</v>
      </c>
      <c r="B160" s="23">
        <v>237</v>
      </c>
      <c r="C160" s="46">
        <v>4</v>
      </c>
      <c r="D160" s="46">
        <v>4</v>
      </c>
      <c r="E160" s="70"/>
      <c r="F160" s="46"/>
      <c r="G160" s="46"/>
      <c r="H160" s="84">
        <f t="shared" si="8"/>
        <v>0</v>
      </c>
      <c r="I160" s="46"/>
      <c r="J160" s="46"/>
      <c r="K160" s="46"/>
      <c r="L160" s="46"/>
      <c r="M160" s="46"/>
      <c r="N160" s="46"/>
      <c r="O160" s="70"/>
      <c r="P160" s="46"/>
      <c r="Q160" s="46"/>
      <c r="R160" s="79"/>
      <c r="S160" s="82"/>
      <c r="T160" s="79"/>
      <c r="U160" s="82"/>
    </row>
    <row r="161" spans="1:21">
      <c r="A161" s="30" t="s">
        <v>389</v>
      </c>
      <c r="B161" s="23">
        <v>238</v>
      </c>
      <c r="C161" s="46"/>
      <c r="D161" s="46"/>
      <c r="E161" s="70"/>
      <c r="F161" s="46"/>
      <c r="G161" s="46"/>
      <c r="H161" s="84">
        <f t="shared" si="8"/>
        <v>0</v>
      </c>
      <c r="I161" s="46"/>
      <c r="J161" s="46"/>
      <c r="K161" s="46"/>
      <c r="L161" s="46"/>
      <c r="M161" s="46"/>
      <c r="N161" s="46"/>
      <c r="O161" s="70"/>
      <c r="P161" s="46"/>
      <c r="Q161" s="46"/>
      <c r="R161" s="79"/>
      <c r="S161" s="82"/>
      <c r="T161" s="79"/>
      <c r="U161" s="82"/>
    </row>
    <row r="162" spans="1:21">
      <c r="A162" s="30" t="s">
        <v>390</v>
      </c>
      <c r="B162" s="23">
        <v>239</v>
      </c>
      <c r="C162" s="46"/>
      <c r="D162" s="46"/>
      <c r="E162" s="70"/>
      <c r="F162" s="46"/>
      <c r="G162" s="46"/>
      <c r="H162" s="84">
        <f t="shared" si="8"/>
        <v>0</v>
      </c>
      <c r="I162" s="46"/>
      <c r="J162" s="46"/>
      <c r="K162" s="46"/>
      <c r="L162" s="46"/>
      <c r="M162" s="46"/>
      <c r="N162" s="46"/>
      <c r="O162" s="70"/>
      <c r="P162" s="46"/>
      <c r="Q162" s="46"/>
      <c r="R162" s="79"/>
      <c r="S162" s="82"/>
      <c r="T162" s="79"/>
      <c r="U162" s="82"/>
    </row>
    <row r="163" spans="1:21">
      <c r="A163" s="30" t="s">
        <v>391</v>
      </c>
      <c r="B163" s="23">
        <v>240</v>
      </c>
      <c r="C163" s="46"/>
      <c r="D163" s="46"/>
      <c r="E163" s="70"/>
      <c r="F163" s="46"/>
      <c r="G163" s="46"/>
      <c r="H163" s="84">
        <f t="shared" si="8"/>
        <v>0</v>
      </c>
      <c r="I163" s="46"/>
      <c r="J163" s="46"/>
      <c r="K163" s="46"/>
      <c r="L163" s="46"/>
      <c r="M163" s="46"/>
      <c r="N163" s="46"/>
      <c r="O163" s="70"/>
      <c r="P163" s="46"/>
      <c r="Q163" s="46"/>
      <c r="R163" s="79"/>
      <c r="S163" s="82"/>
      <c r="T163" s="79"/>
      <c r="U163" s="82"/>
    </row>
    <row r="164" spans="1:21" ht="25.5">
      <c r="A164" s="30" t="s">
        <v>407</v>
      </c>
      <c r="B164" s="23">
        <v>241</v>
      </c>
      <c r="C164" s="86">
        <f>SUM(C165:C170)</f>
        <v>484</v>
      </c>
      <c r="D164" s="86">
        <f>SUM(D165:D170)</f>
        <v>241</v>
      </c>
      <c r="E164" s="53" t="s">
        <v>61</v>
      </c>
      <c r="F164" s="60" t="s">
        <v>61</v>
      </c>
      <c r="G164" s="60" t="s">
        <v>61</v>
      </c>
      <c r="H164" s="47" t="s">
        <v>61</v>
      </c>
      <c r="I164" s="47" t="s">
        <v>61</v>
      </c>
      <c r="J164" s="47" t="s">
        <v>61</v>
      </c>
      <c r="K164" s="47" t="s">
        <v>61</v>
      </c>
      <c r="L164" s="47" t="s">
        <v>61</v>
      </c>
      <c r="M164" s="47" t="s">
        <v>61</v>
      </c>
      <c r="N164" s="47" t="s">
        <v>61</v>
      </c>
      <c r="O164" s="86">
        <f>SUM(O165:O170)</f>
        <v>0</v>
      </c>
      <c r="P164" s="86">
        <f>SUM(P165:P170)</f>
        <v>0</v>
      </c>
      <c r="Q164" s="86">
        <f>SUM(Q165:Q170)</f>
        <v>0</v>
      </c>
      <c r="R164" s="79"/>
      <c r="S164" s="82"/>
      <c r="T164" s="79"/>
      <c r="U164" s="82"/>
    </row>
    <row r="165" spans="1:21" ht="21.75" customHeight="1">
      <c r="A165" s="30" t="s">
        <v>392</v>
      </c>
      <c r="B165" s="23">
        <v>242</v>
      </c>
      <c r="C165" s="46">
        <v>344</v>
      </c>
      <c r="D165" s="46">
        <v>241</v>
      </c>
      <c r="E165" s="68" t="s">
        <v>61</v>
      </c>
      <c r="F165" s="46" t="s">
        <v>61</v>
      </c>
      <c r="G165" s="46" t="s">
        <v>61</v>
      </c>
      <c r="H165" s="83" t="s">
        <v>61</v>
      </c>
      <c r="I165" s="83" t="s">
        <v>61</v>
      </c>
      <c r="J165" s="83" t="s">
        <v>61</v>
      </c>
      <c r="K165" s="83" t="s">
        <v>61</v>
      </c>
      <c r="L165" s="83" t="s">
        <v>61</v>
      </c>
      <c r="M165" s="83" t="s">
        <v>61</v>
      </c>
      <c r="N165" s="83" t="s">
        <v>61</v>
      </c>
      <c r="O165" s="70"/>
      <c r="P165" s="46"/>
      <c r="Q165" s="46"/>
      <c r="R165" s="79"/>
      <c r="S165" s="82"/>
      <c r="T165" s="79"/>
      <c r="U165" s="82"/>
    </row>
    <row r="166" spans="1:21" ht="11.25" customHeight="1">
      <c r="A166" s="30" t="s">
        <v>393</v>
      </c>
      <c r="B166" s="23">
        <v>243</v>
      </c>
      <c r="C166" s="46"/>
      <c r="D166" s="46"/>
      <c r="E166" s="68" t="s">
        <v>61</v>
      </c>
      <c r="F166" s="46" t="s">
        <v>61</v>
      </c>
      <c r="G166" s="46" t="s">
        <v>61</v>
      </c>
      <c r="H166" s="83" t="s">
        <v>61</v>
      </c>
      <c r="I166" s="83" t="s">
        <v>61</v>
      </c>
      <c r="J166" s="83" t="s">
        <v>61</v>
      </c>
      <c r="K166" s="83" t="s">
        <v>61</v>
      </c>
      <c r="L166" s="83" t="s">
        <v>61</v>
      </c>
      <c r="M166" s="83" t="s">
        <v>61</v>
      </c>
      <c r="N166" s="83" t="s">
        <v>61</v>
      </c>
      <c r="O166" s="70"/>
      <c r="P166" s="46"/>
      <c r="Q166" s="46"/>
      <c r="R166" s="79"/>
      <c r="S166" s="82"/>
      <c r="T166" s="79"/>
      <c r="U166" s="82"/>
    </row>
    <row r="167" spans="1:21" ht="11.25" customHeight="1">
      <c r="A167" s="30" t="s">
        <v>394</v>
      </c>
      <c r="B167" s="23">
        <v>244</v>
      </c>
      <c r="C167" s="46">
        <v>140</v>
      </c>
      <c r="D167" s="46"/>
      <c r="E167" s="68" t="s">
        <v>61</v>
      </c>
      <c r="F167" s="46" t="s">
        <v>61</v>
      </c>
      <c r="G167" s="46" t="s">
        <v>61</v>
      </c>
      <c r="H167" s="83" t="s">
        <v>61</v>
      </c>
      <c r="I167" s="83" t="s">
        <v>61</v>
      </c>
      <c r="J167" s="83" t="s">
        <v>61</v>
      </c>
      <c r="K167" s="83" t="s">
        <v>61</v>
      </c>
      <c r="L167" s="83" t="s">
        <v>61</v>
      </c>
      <c r="M167" s="83" t="s">
        <v>61</v>
      </c>
      <c r="N167" s="83" t="s">
        <v>61</v>
      </c>
      <c r="O167" s="70"/>
      <c r="P167" s="46"/>
      <c r="Q167" s="46"/>
      <c r="R167" s="79"/>
      <c r="S167" s="82"/>
      <c r="T167" s="79"/>
      <c r="U167" s="82"/>
    </row>
    <row r="168" spans="1:21" ht="11.25" customHeight="1">
      <c r="A168" s="30" t="s">
        <v>395</v>
      </c>
      <c r="B168" s="23">
        <v>245</v>
      </c>
      <c r="C168" s="46"/>
      <c r="D168" s="46"/>
      <c r="E168" s="68" t="s">
        <v>61</v>
      </c>
      <c r="F168" s="46" t="s">
        <v>61</v>
      </c>
      <c r="G168" s="46" t="s">
        <v>61</v>
      </c>
      <c r="H168" s="83" t="s">
        <v>61</v>
      </c>
      <c r="I168" s="83" t="s">
        <v>61</v>
      </c>
      <c r="J168" s="83" t="s">
        <v>61</v>
      </c>
      <c r="K168" s="83" t="s">
        <v>61</v>
      </c>
      <c r="L168" s="83" t="s">
        <v>61</v>
      </c>
      <c r="M168" s="83" t="s">
        <v>61</v>
      </c>
      <c r="N168" s="83" t="s">
        <v>61</v>
      </c>
      <c r="O168" s="70"/>
      <c r="P168" s="46"/>
      <c r="Q168" s="46"/>
      <c r="R168" s="79"/>
      <c r="S168" s="82"/>
      <c r="T168" s="79"/>
      <c r="U168" s="82"/>
    </row>
    <row r="169" spans="1:21">
      <c r="A169" s="30" t="s">
        <v>396</v>
      </c>
      <c r="B169" s="23">
        <v>246</v>
      </c>
      <c r="C169" s="46"/>
      <c r="D169" s="46"/>
      <c r="E169" s="68" t="s">
        <v>61</v>
      </c>
      <c r="F169" s="46" t="s">
        <v>61</v>
      </c>
      <c r="G169" s="46" t="s">
        <v>61</v>
      </c>
      <c r="H169" s="83" t="s">
        <v>61</v>
      </c>
      <c r="I169" s="83" t="s">
        <v>61</v>
      </c>
      <c r="J169" s="83" t="s">
        <v>61</v>
      </c>
      <c r="K169" s="83" t="s">
        <v>61</v>
      </c>
      <c r="L169" s="83" t="s">
        <v>61</v>
      </c>
      <c r="M169" s="83" t="s">
        <v>61</v>
      </c>
      <c r="N169" s="83" t="s">
        <v>61</v>
      </c>
      <c r="O169" s="70"/>
      <c r="P169" s="46"/>
      <c r="Q169" s="46"/>
      <c r="R169" s="79"/>
      <c r="S169" s="82"/>
      <c r="T169" s="79"/>
      <c r="U169" s="82"/>
    </row>
    <row r="170" spans="1:21">
      <c r="A170" s="30" t="s">
        <v>397</v>
      </c>
      <c r="B170" s="23">
        <v>247</v>
      </c>
      <c r="C170" s="46"/>
      <c r="D170" s="46"/>
      <c r="E170" s="68" t="s">
        <v>61</v>
      </c>
      <c r="F170" s="46" t="s">
        <v>61</v>
      </c>
      <c r="G170" s="46" t="s">
        <v>61</v>
      </c>
      <c r="H170" s="83" t="s">
        <v>61</v>
      </c>
      <c r="I170" s="83" t="s">
        <v>61</v>
      </c>
      <c r="J170" s="83" t="s">
        <v>61</v>
      </c>
      <c r="K170" s="83" t="s">
        <v>61</v>
      </c>
      <c r="L170" s="83" t="s">
        <v>61</v>
      </c>
      <c r="M170" s="83" t="s">
        <v>61</v>
      </c>
      <c r="N170" s="83" t="s">
        <v>61</v>
      </c>
      <c r="O170" s="70"/>
      <c r="P170" s="46"/>
      <c r="Q170" s="46"/>
      <c r="R170" s="79"/>
      <c r="S170" s="82"/>
      <c r="T170" s="79"/>
      <c r="U170" s="82"/>
    </row>
    <row r="171" spans="1:21">
      <c r="A171" s="30" t="s">
        <v>398</v>
      </c>
      <c r="B171" s="23">
        <v>248</v>
      </c>
      <c r="C171" s="46">
        <v>6776</v>
      </c>
      <c r="D171" s="46">
        <v>4275</v>
      </c>
      <c r="E171" s="70"/>
      <c r="F171" s="46"/>
      <c r="G171" s="46"/>
      <c r="H171" s="84">
        <f>SUM(I171+J171+K171)</f>
        <v>0</v>
      </c>
      <c r="I171" s="46"/>
      <c r="J171" s="46"/>
      <c r="K171" s="46"/>
      <c r="L171" s="46"/>
      <c r="M171" s="46"/>
      <c r="N171" s="46"/>
      <c r="O171" s="70">
        <v>1</v>
      </c>
      <c r="P171" s="46">
        <v>1</v>
      </c>
      <c r="Q171" s="46"/>
      <c r="R171" s="79"/>
      <c r="S171" s="82"/>
      <c r="T171" s="79"/>
      <c r="U171" s="82"/>
    </row>
    <row r="172" spans="1:21">
      <c r="B172" s="59"/>
    </row>
  </sheetData>
  <sheetProtection password="D941" sheet="1"/>
  <mergeCells count="21">
    <mergeCell ref="S3:S6"/>
    <mergeCell ref="O3:Q3"/>
    <mergeCell ref="O4:O6"/>
    <mergeCell ref="P4:Q5"/>
    <mergeCell ref="H4:K4"/>
    <mergeCell ref="R3:R6"/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</mergeCells>
  <conditionalFormatting sqref="C8:D171">
    <cfRule type="expression" dxfId="19" priority="19" stopIfTrue="1">
      <formula>$D$8&gt;$C$8</formula>
    </cfRule>
  </conditionalFormatting>
  <conditionalFormatting sqref="L8:N171">
    <cfRule type="expression" dxfId="18" priority="15" stopIfTrue="1">
      <formula>$L$8&lt;SUM($M$8:$N$8)</formula>
    </cfRule>
  </conditionalFormatting>
  <conditionalFormatting sqref="O8:Q171">
    <cfRule type="expression" dxfId="17" priority="16" stopIfTrue="1">
      <formula>$O$8&lt;SUM($P$8:$Q$8)</formula>
    </cfRule>
  </conditionalFormatting>
  <conditionalFormatting sqref="E8:G171 H8 H141 H144 H153">
    <cfRule type="expression" dxfId="16" priority="14" stopIfTrue="1">
      <formula>$E$8&lt;SUM($F$8:$G$8)</formula>
    </cfRule>
  </conditionalFormatting>
  <conditionalFormatting sqref="C8:C171 E8:E171">
    <cfRule type="expression" dxfId="15" priority="20" stopIfTrue="1">
      <formula>$E$8&gt;$C$8</formula>
    </cfRule>
  </conditionalFormatting>
  <conditionalFormatting sqref="C8:C171 H9:H171">
    <cfRule type="expression" dxfId="14" priority="24" stopIfTrue="1">
      <formula>$H$8&gt;$C$8</formula>
    </cfRule>
  </conditionalFormatting>
  <conditionalFormatting sqref="H9:K171 I8:K8">
    <cfRule type="expression" dxfId="13" priority="18" stopIfTrue="1">
      <formula>$H$8&lt;&gt;SUM($I$8:$K$8)</formula>
    </cfRule>
  </conditionalFormatting>
  <conditionalFormatting sqref="C141:Q143">
    <cfRule type="expression" dxfId="12" priority="13" stopIfTrue="1">
      <formula>$C$141&lt;&gt;SUM($C$142:$C$143)</formula>
    </cfRule>
  </conditionalFormatting>
  <conditionalFormatting sqref="C144:Q152">
    <cfRule type="expression" dxfId="11" priority="12" stopIfTrue="1">
      <formula>$C$144&lt;&gt;SUM($C$145:$C$152)</formula>
    </cfRule>
  </conditionalFormatting>
  <conditionalFormatting sqref="C153:Q163">
    <cfRule type="expression" dxfId="10" priority="11" stopIfTrue="1">
      <formula>$C$153&lt;&gt;SUM($C$154:$C$163)</formula>
    </cfRule>
  </conditionalFormatting>
  <conditionalFormatting sqref="C164:Q170">
    <cfRule type="expression" dxfId="9" priority="10" stopIfTrue="1">
      <formula>$C$164&lt;&gt;SUM($C$165:$C$170)</formula>
    </cfRule>
  </conditionalFormatting>
  <conditionalFormatting sqref="H141:K143">
    <cfRule type="expression" dxfId="8" priority="7" stopIfTrue="1">
      <formula>$H$141&lt;&gt;SUM($I$141:$K$141)</formula>
    </cfRule>
  </conditionalFormatting>
  <conditionalFormatting sqref="H144:K152">
    <cfRule type="expression" dxfId="7" priority="6" stopIfTrue="1">
      <formula>$H$144&lt;&gt;SUM($I$144:$K$144)</formula>
    </cfRule>
  </conditionalFormatting>
  <conditionalFormatting sqref="H153:K163">
    <cfRule type="expression" dxfId="6" priority="5" stopIfTrue="1">
      <formula>$H$153&lt;&gt;SUM($I$153:$K$153)</formula>
    </cfRule>
  </conditionalFormatting>
  <conditionalFormatting sqref="H171:K171">
    <cfRule type="expression" dxfId="5" priority="4" stopIfTrue="1">
      <formula>$H$171&lt;&gt;SUM($I$171:$K$171)</formula>
    </cfRule>
  </conditionalFormatting>
  <conditionalFormatting sqref="C8:C171 R8">
    <cfRule type="expression" dxfId="4" priority="2" stopIfTrue="1">
      <formula>$C$8&gt;$R$8</formula>
    </cfRule>
  </conditionalFormatting>
  <conditionalFormatting sqref="D8:D171 S8">
    <cfRule type="expression" dxfId="3" priority="1" stopIfTrue="1">
      <formula>$D$8&gt;$S$8</formula>
    </cfRule>
  </conditionalFormatting>
  <pageMargins left="0.78740157480314965" right="0.78740157480314965" top="1.0236220472440944" bottom="1.0236220472440944" header="0.78740157480314965" footer="0.78740157480314965"/>
  <pageSetup paperSize="9" scale="51" firstPageNumber="0" fitToHeight="0" orientation="landscape" r:id="rId1"/>
  <ignoredErrors>
    <ignoredError sqref="H141 H144" formula="1"/>
    <ignoredError sqref="F153:G153 I153:N153 D153:E153 C164:D164 O164:Q164 O153:Q153" unlockedFormula="1"/>
    <ignoredError sqref="H153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24" sqref="D24"/>
    </sheetView>
  </sheetViews>
  <sheetFormatPr defaultColWidth="11.5703125" defaultRowHeight="12.75"/>
  <cols>
    <col min="1" max="1" width="29.42578125" style="6" customWidth="1"/>
    <col min="2" max="2" width="6.28515625" style="6" customWidth="1"/>
    <col min="3" max="3" width="18.85546875" style="6" customWidth="1"/>
    <col min="4" max="4" width="18" style="6" customWidth="1"/>
    <col min="5" max="5" width="13.140625" style="6" customWidth="1"/>
    <col min="6" max="6" width="15.7109375" style="6" customWidth="1"/>
    <col min="7" max="7" width="14.7109375" style="6" customWidth="1"/>
    <col min="8" max="8" width="17.28515625" style="6" customWidth="1"/>
    <col min="9" max="9" width="16.140625" style="6" customWidth="1"/>
    <col min="10" max="16384" width="11.5703125" style="6"/>
  </cols>
  <sheetData>
    <row r="1" spans="1:9" ht="15.75">
      <c r="A1" s="169" t="s">
        <v>299</v>
      </c>
      <c r="B1" s="169"/>
      <c r="C1" s="169"/>
      <c r="D1" s="169"/>
      <c r="E1" s="169"/>
      <c r="F1" s="169"/>
      <c r="G1" s="169"/>
      <c r="H1" s="169"/>
      <c r="I1" s="169"/>
    </row>
    <row r="2" spans="1:9">
      <c r="A2" s="170" t="s">
        <v>260</v>
      </c>
      <c r="B2" s="170"/>
      <c r="C2" s="170"/>
      <c r="D2" s="170"/>
      <c r="E2" s="170"/>
      <c r="F2" s="170"/>
      <c r="G2" s="170"/>
      <c r="H2" s="170"/>
      <c r="I2" s="170"/>
    </row>
    <row r="3" spans="1:9" ht="36.6" customHeight="1">
      <c r="A3" s="130" t="s">
        <v>261</v>
      </c>
      <c r="B3" s="130" t="s">
        <v>262</v>
      </c>
      <c r="C3" s="130" t="s">
        <v>296</v>
      </c>
      <c r="D3" s="130" t="s">
        <v>297</v>
      </c>
      <c r="E3" s="130" t="s">
        <v>263</v>
      </c>
      <c r="F3" s="130" t="s">
        <v>298</v>
      </c>
      <c r="G3" s="130"/>
      <c r="H3" s="130"/>
      <c r="I3" s="130"/>
    </row>
    <row r="4" spans="1:9" ht="12.75" customHeight="1">
      <c r="A4" s="130"/>
      <c r="B4" s="130"/>
      <c r="C4" s="130"/>
      <c r="D4" s="130"/>
      <c r="E4" s="130"/>
      <c r="F4" s="130" t="s">
        <v>16</v>
      </c>
      <c r="G4" s="130" t="s">
        <v>109</v>
      </c>
      <c r="H4" s="130"/>
      <c r="I4" s="130"/>
    </row>
    <row r="5" spans="1:9" ht="52.9" customHeight="1">
      <c r="A5" s="130"/>
      <c r="B5" s="130"/>
      <c r="C5" s="130"/>
      <c r="D5" s="130"/>
      <c r="E5" s="130"/>
      <c r="F5" s="130"/>
      <c r="G5" s="130" t="s">
        <v>264</v>
      </c>
      <c r="H5" s="130" t="s">
        <v>265</v>
      </c>
      <c r="I5" s="130"/>
    </row>
    <row r="6" spans="1:9" ht="51">
      <c r="A6" s="130"/>
      <c r="B6" s="130"/>
      <c r="C6" s="130"/>
      <c r="D6" s="130"/>
      <c r="E6" s="130"/>
      <c r="F6" s="130"/>
      <c r="G6" s="130"/>
      <c r="H6" s="22" t="s">
        <v>266</v>
      </c>
      <c r="I6" s="22" t="s">
        <v>267</v>
      </c>
    </row>
    <row r="7" spans="1:9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</row>
    <row r="8" spans="1:9" ht="25.5">
      <c r="A8" s="35" t="s">
        <v>330</v>
      </c>
      <c r="B8" s="36">
        <v>249</v>
      </c>
      <c r="C8" s="25"/>
      <c r="D8" s="25"/>
      <c r="E8" s="25"/>
      <c r="F8" s="87">
        <f>SUM(G8:I8)</f>
        <v>0</v>
      </c>
      <c r="G8" s="25"/>
      <c r="H8" s="25"/>
      <c r="I8" s="25"/>
    </row>
    <row r="9" spans="1:9" ht="51">
      <c r="A9" s="35" t="s">
        <v>331</v>
      </c>
      <c r="B9" s="36">
        <v>250</v>
      </c>
      <c r="C9" s="25"/>
      <c r="D9" s="25"/>
      <c r="E9" s="25"/>
      <c r="F9" s="87">
        <f t="shared" ref="F9:F25" si="0">SUM(G9:I9)</f>
        <v>0</v>
      </c>
      <c r="G9" s="25"/>
      <c r="H9" s="25"/>
      <c r="I9" s="25"/>
    </row>
    <row r="10" spans="1:9" ht="38.25">
      <c r="A10" s="37" t="s">
        <v>332</v>
      </c>
      <c r="B10" s="36">
        <v>251</v>
      </c>
      <c r="C10" s="25"/>
      <c r="D10" s="25"/>
      <c r="E10" s="25"/>
      <c r="F10" s="87">
        <f t="shared" si="0"/>
        <v>0</v>
      </c>
      <c r="G10" s="25"/>
      <c r="H10" s="25"/>
      <c r="I10" s="25"/>
    </row>
    <row r="11" spans="1:9" ht="25.5">
      <c r="A11" s="37" t="s">
        <v>333</v>
      </c>
      <c r="B11" s="36">
        <v>252</v>
      </c>
      <c r="C11" s="25"/>
      <c r="D11" s="25"/>
      <c r="E11" s="25"/>
      <c r="F11" s="87">
        <f t="shared" si="0"/>
        <v>0</v>
      </c>
      <c r="G11" s="25"/>
      <c r="H11" s="25"/>
      <c r="I11" s="25"/>
    </row>
    <row r="12" spans="1:9" ht="38.25">
      <c r="A12" s="37" t="s">
        <v>334</v>
      </c>
      <c r="B12" s="36">
        <v>253</v>
      </c>
      <c r="C12" s="25"/>
      <c r="D12" s="25"/>
      <c r="E12" s="25"/>
      <c r="F12" s="87">
        <f t="shared" si="0"/>
        <v>0</v>
      </c>
      <c r="G12" s="25"/>
      <c r="H12" s="25"/>
      <c r="I12" s="25"/>
    </row>
    <row r="13" spans="1:9" ht="38.25">
      <c r="A13" s="37" t="s">
        <v>335</v>
      </c>
      <c r="B13" s="36">
        <v>254</v>
      </c>
      <c r="C13" s="25"/>
      <c r="D13" s="25"/>
      <c r="E13" s="25"/>
      <c r="F13" s="87">
        <f t="shared" si="0"/>
        <v>0</v>
      </c>
      <c r="G13" s="25"/>
      <c r="H13" s="25"/>
      <c r="I13" s="25"/>
    </row>
    <row r="14" spans="1:9" ht="51">
      <c r="A14" s="37" t="s">
        <v>336</v>
      </c>
      <c r="B14" s="36">
        <v>255</v>
      </c>
      <c r="C14" s="25"/>
      <c r="D14" s="25"/>
      <c r="E14" s="25"/>
      <c r="F14" s="87">
        <f t="shared" si="0"/>
        <v>0</v>
      </c>
      <c r="G14" s="25"/>
      <c r="H14" s="25"/>
      <c r="I14" s="25"/>
    </row>
    <row r="15" spans="1:9" ht="38.25">
      <c r="A15" s="37" t="s">
        <v>337</v>
      </c>
      <c r="B15" s="36">
        <v>256</v>
      </c>
      <c r="C15" s="25">
        <v>2</v>
      </c>
      <c r="D15" s="25">
        <v>1</v>
      </c>
      <c r="E15" s="25">
        <v>1200</v>
      </c>
      <c r="F15" s="87">
        <f t="shared" si="0"/>
        <v>1</v>
      </c>
      <c r="G15" s="25"/>
      <c r="H15" s="25">
        <v>1</v>
      </c>
      <c r="I15" s="25"/>
    </row>
    <row r="16" spans="1:9" ht="38.25">
      <c r="A16" s="37" t="s">
        <v>338</v>
      </c>
      <c r="B16" s="36">
        <v>257</v>
      </c>
      <c r="C16" s="25">
        <v>1</v>
      </c>
      <c r="D16" s="25">
        <v>1</v>
      </c>
      <c r="E16" s="25">
        <v>150</v>
      </c>
      <c r="F16" s="87">
        <f t="shared" si="0"/>
        <v>0</v>
      </c>
      <c r="G16" s="25"/>
      <c r="H16" s="25"/>
      <c r="I16" s="25"/>
    </row>
    <row r="17" spans="1:9" ht="51">
      <c r="A17" s="37" t="s">
        <v>339</v>
      </c>
      <c r="B17" s="36">
        <v>258</v>
      </c>
      <c r="C17" s="25">
        <v>2</v>
      </c>
      <c r="D17" s="25">
        <v>1</v>
      </c>
      <c r="E17" s="25">
        <v>1454</v>
      </c>
      <c r="F17" s="87">
        <f t="shared" si="0"/>
        <v>0</v>
      </c>
      <c r="G17" s="25"/>
      <c r="H17" s="25"/>
      <c r="I17" s="25"/>
    </row>
    <row r="18" spans="1:9" ht="25.5">
      <c r="A18" s="37" t="s">
        <v>340</v>
      </c>
      <c r="B18" s="36">
        <v>259</v>
      </c>
      <c r="C18" s="25">
        <v>1</v>
      </c>
      <c r="D18" s="25">
        <v>1</v>
      </c>
      <c r="E18" s="25">
        <v>655</v>
      </c>
      <c r="F18" s="87">
        <f t="shared" si="0"/>
        <v>1</v>
      </c>
      <c r="G18" s="25"/>
      <c r="H18" s="25"/>
      <c r="I18" s="25">
        <v>1</v>
      </c>
    </row>
    <row r="19" spans="1:9" ht="25.5">
      <c r="A19" s="37" t="s">
        <v>341</v>
      </c>
      <c r="B19" s="36">
        <v>260</v>
      </c>
      <c r="C19" s="25"/>
      <c r="D19" s="25"/>
      <c r="E19" s="25"/>
      <c r="F19" s="87">
        <f t="shared" si="0"/>
        <v>0</v>
      </c>
      <c r="G19" s="25"/>
      <c r="H19" s="25"/>
      <c r="I19" s="25"/>
    </row>
    <row r="20" spans="1:9" ht="114.75">
      <c r="A20" s="37" t="s">
        <v>342</v>
      </c>
      <c r="B20" s="36">
        <v>261</v>
      </c>
      <c r="C20" s="25">
        <v>1</v>
      </c>
      <c r="D20" s="25"/>
      <c r="E20" s="25"/>
      <c r="F20" s="87">
        <f t="shared" si="0"/>
        <v>0</v>
      </c>
      <c r="G20" s="25"/>
      <c r="H20" s="25"/>
      <c r="I20" s="25"/>
    </row>
    <row r="21" spans="1:9" ht="38.25">
      <c r="A21" s="37" t="s">
        <v>343</v>
      </c>
      <c r="B21" s="36">
        <v>262</v>
      </c>
      <c r="C21" s="25"/>
      <c r="D21" s="25"/>
      <c r="E21" s="25"/>
      <c r="F21" s="87">
        <f t="shared" si="0"/>
        <v>0</v>
      </c>
      <c r="G21" s="25"/>
      <c r="H21" s="25"/>
      <c r="I21" s="25"/>
    </row>
    <row r="22" spans="1:9" ht="38.25">
      <c r="A22" s="37" t="s">
        <v>344</v>
      </c>
      <c r="B22" s="36">
        <v>263</v>
      </c>
      <c r="C22" s="25"/>
      <c r="D22" s="25"/>
      <c r="E22" s="25"/>
      <c r="F22" s="87">
        <f t="shared" si="0"/>
        <v>0</v>
      </c>
      <c r="G22" s="25"/>
      <c r="H22" s="25"/>
      <c r="I22" s="25"/>
    </row>
    <row r="23" spans="1:9" ht="63.75">
      <c r="A23" s="37" t="s">
        <v>345</v>
      </c>
      <c r="B23" s="36">
        <v>264</v>
      </c>
      <c r="C23" s="25"/>
      <c r="D23" s="25"/>
      <c r="E23" s="25"/>
      <c r="F23" s="87">
        <f t="shared" si="0"/>
        <v>0</v>
      </c>
      <c r="G23" s="25"/>
      <c r="H23" s="25"/>
      <c r="I23" s="25"/>
    </row>
    <row r="24" spans="1:9" ht="76.5">
      <c r="A24" s="37" t="s">
        <v>346</v>
      </c>
      <c r="B24" s="36">
        <v>265</v>
      </c>
      <c r="C24" s="25">
        <v>1</v>
      </c>
      <c r="D24" s="25"/>
      <c r="E24" s="25"/>
      <c r="F24" s="87">
        <f t="shared" si="0"/>
        <v>0</v>
      </c>
      <c r="G24" s="25"/>
      <c r="H24" s="25"/>
      <c r="I24" s="25"/>
    </row>
    <row r="25" spans="1:9" ht="51">
      <c r="A25" s="37" t="s">
        <v>347</v>
      </c>
      <c r="B25" s="36">
        <v>266</v>
      </c>
      <c r="C25" s="25"/>
      <c r="D25" s="25"/>
      <c r="E25" s="25"/>
      <c r="F25" s="87">
        <f t="shared" si="0"/>
        <v>0</v>
      </c>
      <c r="G25" s="25"/>
      <c r="H25" s="25"/>
      <c r="I25" s="25"/>
    </row>
    <row r="26" spans="1:9">
      <c r="A26" s="37" t="s">
        <v>408</v>
      </c>
      <c r="B26" s="36">
        <v>267</v>
      </c>
      <c r="C26" s="85">
        <f>SUM(C8:C25)</f>
        <v>8</v>
      </c>
      <c r="D26" s="85">
        <f t="shared" ref="D26:I26" si="1">SUM(D8:D25)</f>
        <v>4</v>
      </c>
      <c r="E26" s="85">
        <f t="shared" si="1"/>
        <v>3459</v>
      </c>
      <c r="F26" s="87">
        <f t="shared" si="1"/>
        <v>2</v>
      </c>
      <c r="G26" s="76">
        <f t="shared" si="1"/>
        <v>0</v>
      </c>
      <c r="H26" s="76">
        <f t="shared" si="1"/>
        <v>1</v>
      </c>
      <c r="I26" s="76">
        <f t="shared" si="1"/>
        <v>1</v>
      </c>
    </row>
  </sheetData>
  <sheetProtection password="D941" sheet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2" priority="1" stopIfTrue="1">
      <formula>$F$26&lt;&gt;SUM($G$26:$I$26)</formula>
    </cfRule>
  </conditionalFormatting>
  <pageMargins left="0.78740157480314965" right="0.78740157480314965" top="1.0236220472440944" bottom="1.0236220472440944" header="0.78740157480314965" footer="0.78740157480314965"/>
  <pageSetup paperSize="9" scale="88" firstPageNumber="0" fitToHeight="0" orientation="landscape" r:id="rId1"/>
  <ignoredErrors>
    <ignoredError sqref="G26:I26 C26:E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zoomScaleNormal="100" workbookViewId="0">
      <selection activeCell="E11" sqref="E11"/>
    </sheetView>
  </sheetViews>
  <sheetFormatPr defaultColWidth="11.5703125" defaultRowHeight="12.75"/>
  <cols>
    <col min="1" max="1" width="67" style="6" customWidth="1"/>
    <col min="2" max="2" width="17.7109375" style="6" customWidth="1"/>
    <col min="3" max="3" width="17.85546875" style="6" customWidth="1"/>
    <col min="4" max="4" width="23.5703125" style="6" customWidth="1"/>
    <col min="5" max="16384" width="11.5703125" style="6"/>
  </cols>
  <sheetData>
    <row r="1" spans="1:3" ht="18">
      <c r="A1" s="133" t="s">
        <v>268</v>
      </c>
      <c r="B1" s="133"/>
      <c r="C1" s="133"/>
    </row>
    <row r="2" spans="1:3">
      <c r="A2" s="134" t="s">
        <v>13</v>
      </c>
      <c r="B2" s="134"/>
      <c r="C2" s="134"/>
    </row>
    <row r="3" spans="1:3">
      <c r="A3" s="26" t="s">
        <v>269</v>
      </c>
      <c r="B3" s="26" t="s">
        <v>262</v>
      </c>
      <c r="C3" s="26" t="s">
        <v>16</v>
      </c>
    </row>
    <row r="4" spans="1:3">
      <c r="A4" s="23">
        <v>1</v>
      </c>
      <c r="B4" s="23">
        <v>2</v>
      </c>
      <c r="C4" s="23">
        <v>3</v>
      </c>
    </row>
    <row r="5" spans="1:3">
      <c r="A5" s="32" t="s">
        <v>409</v>
      </c>
      <c r="B5" s="23">
        <v>268</v>
      </c>
      <c r="C5" s="84">
        <f>SUM(C6:C8)</f>
        <v>4</v>
      </c>
    </row>
    <row r="6" spans="1:3" ht="25.5">
      <c r="A6" s="30" t="s">
        <v>309</v>
      </c>
      <c r="B6" s="23">
        <v>269</v>
      </c>
      <c r="C6" s="46">
        <v>4</v>
      </c>
    </row>
    <row r="7" spans="1:3">
      <c r="A7" s="48" t="s">
        <v>308</v>
      </c>
      <c r="B7" s="23">
        <v>270</v>
      </c>
      <c r="C7" s="46"/>
    </row>
    <row r="8" spans="1:3">
      <c r="A8" s="48" t="s">
        <v>307</v>
      </c>
      <c r="B8" s="23">
        <v>271</v>
      </c>
      <c r="C8" s="46"/>
    </row>
    <row r="9" spans="1:3">
      <c r="A9" s="32" t="s">
        <v>410</v>
      </c>
      <c r="B9" s="23">
        <v>272</v>
      </c>
      <c r="C9" s="49">
        <v>918</v>
      </c>
    </row>
    <row r="10" spans="1:3" ht="25.5">
      <c r="A10" s="30" t="s">
        <v>310</v>
      </c>
      <c r="B10" s="23">
        <v>273</v>
      </c>
      <c r="C10" s="46">
        <v>44</v>
      </c>
    </row>
    <row r="11" spans="1:3">
      <c r="A11" s="30" t="s">
        <v>270</v>
      </c>
      <c r="B11" s="23">
        <v>274</v>
      </c>
      <c r="C11" s="46">
        <v>94</v>
      </c>
    </row>
    <row r="12" spans="1:3">
      <c r="A12" s="32" t="s">
        <v>311</v>
      </c>
      <c r="B12" s="23">
        <v>275</v>
      </c>
      <c r="C12" s="46"/>
    </row>
    <row r="13" spans="1:3" ht="25.5">
      <c r="A13" s="32" t="s">
        <v>312</v>
      </c>
      <c r="B13" s="23">
        <v>276</v>
      </c>
      <c r="C13" s="46"/>
    </row>
    <row r="14" spans="1:3">
      <c r="A14" s="32" t="s">
        <v>271</v>
      </c>
      <c r="B14" s="23">
        <v>277</v>
      </c>
      <c r="C14" s="46"/>
    </row>
    <row r="15" spans="1:3" ht="25.5">
      <c r="A15" s="32" t="s">
        <v>313</v>
      </c>
      <c r="B15" s="23">
        <v>278</v>
      </c>
      <c r="C15" s="46"/>
    </row>
    <row r="17" spans="1:4" ht="12.75" customHeight="1">
      <c r="A17" s="171" t="s">
        <v>348</v>
      </c>
    </row>
    <row r="18" spans="1:4">
      <c r="A18" s="171"/>
    </row>
    <row r="19" spans="1:4">
      <c r="A19" s="171"/>
    </row>
    <row r="20" spans="1:4">
      <c r="A20" s="171"/>
    </row>
    <row r="21" spans="1:4">
      <c r="A21" s="171"/>
    </row>
    <row r="22" spans="1:4">
      <c r="A22" s="171"/>
      <c r="B22" s="43" t="s">
        <v>418</v>
      </c>
      <c r="C22" s="43"/>
      <c r="D22" s="43"/>
    </row>
    <row r="23" spans="1:4">
      <c r="B23" s="31" t="s">
        <v>272</v>
      </c>
      <c r="C23" s="31" t="s">
        <v>273</v>
      </c>
      <c r="D23" s="38" t="s">
        <v>274</v>
      </c>
    </row>
    <row r="24" spans="1:4">
      <c r="B24" s="38"/>
      <c r="C24" s="38"/>
      <c r="D24" s="38"/>
    </row>
    <row r="25" spans="1:4">
      <c r="B25" s="43" t="s">
        <v>419</v>
      </c>
      <c r="C25" s="43" t="s">
        <v>420</v>
      </c>
      <c r="D25" s="65">
        <v>44937</v>
      </c>
    </row>
    <row r="26" spans="1:4" ht="25.5">
      <c r="B26" s="39" t="s">
        <v>275</v>
      </c>
      <c r="C26" s="38" t="s">
        <v>276</v>
      </c>
      <c r="D26" s="39" t="s">
        <v>277</v>
      </c>
    </row>
  </sheetData>
  <sheetProtection password="D941" sheet="1"/>
  <mergeCells count="3">
    <mergeCell ref="A1:C1"/>
    <mergeCell ref="A2:C2"/>
    <mergeCell ref="A17:A22"/>
  </mergeCells>
  <conditionalFormatting sqref="C9:C11">
    <cfRule type="expression" dxfId="1" priority="2" stopIfTrue="1">
      <formula>$C$9&lt;SUM($C$10:$C$11)</formula>
    </cfRule>
  </conditionalFormatting>
  <conditionalFormatting sqref="C5:C8">
    <cfRule type="expression" dxfId="0" priority="1" stopIfTrue="1">
      <formula>$C$5&lt;&gt;SUM($C$6:$C$8)</formula>
    </cfRule>
  </conditionalFormatting>
  <pageMargins left="0.78749999999999998" right="0.78749999999999998" top="1.0249999999999999" bottom="1.0249999999999999" header="0.78749999999999998" footer="0.78749999999999998"/>
  <pageSetup paperSize="9" firstPageNumber="0" orientation="landscape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user</cp:lastModifiedBy>
  <cp:revision>27</cp:revision>
  <cp:lastPrinted>2023-01-25T05:22:02Z</cp:lastPrinted>
  <dcterms:created xsi:type="dcterms:W3CDTF">2017-09-28T11:17:06Z</dcterms:created>
  <dcterms:modified xsi:type="dcterms:W3CDTF">2023-04-19T11:51:38Z</dcterms:modified>
  <dc:language>ru-RU</dc:language>
</cp:coreProperties>
</file>