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08.2023\"/>
    </mc:Choice>
  </mc:AlternateContent>
  <bookViews>
    <workbookView xWindow="0" yWindow="0" windowWidth="28800" windowHeight="11385"/>
  </bookViews>
  <sheets>
    <sheet name="2022" sheetId="5" r:id="rId1"/>
  </sheets>
  <definedNames>
    <definedName name="_xlnm._FilterDatabase" localSheetId="0" hidden="1">'2022'!$A$4:$P$4</definedName>
  </definedNames>
  <calcPr calcId="162913"/>
</workbook>
</file>

<file path=xl/calcChain.xml><?xml version="1.0" encoding="utf-8"?>
<calcChain xmlns="http://schemas.openxmlformats.org/spreadsheetml/2006/main">
  <c r="M16" i="5" l="1"/>
  <c r="M17" i="5"/>
  <c r="F6" i="5" l="1"/>
  <c r="G6" i="5"/>
  <c r="E6" i="5"/>
  <c r="L7" i="5"/>
  <c r="L16" i="5" l="1"/>
  <c r="L17" i="5"/>
  <c r="L18" i="5"/>
  <c r="L12" i="5"/>
  <c r="M12" i="5"/>
  <c r="L13" i="5"/>
  <c r="L14" i="5"/>
  <c r="M14" i="5"/>
  <c r="L8" i="5"/>
  <c r="M8" i="5"/>
  <c r="L9" i="5"/>
  <c r="M9" i="5"/>
  <c r="L10" i="5"/>
  <c r="M10" i="5"/>
  <c r="F15" i="5" l="1"/>
  <c r="G15" i="5"/>
  <c r="E15" i="5"/>
  <c r="F11" i="5"/>
  <c r="G11" i="5"/>
  <c r="E11" i="5"/>
  <c r="M15" i="5" l="1"/>
  <c r="E5" i="5"/>
  <c r="D6" i="5" l="1"/>
  <c r="D11" i="5"/>
  <c r="D15" i="5"/>
  <c r="D5" i="5" l="1"/>
  <c r="F5" i="5" l="1"/>
  <c r="G5" i="5"/>
  <c r="H15" i="5"/>
  <c r="I15" i="5"/>
  <c r="H11" i="5"/>
  <c r="M11" i="5"/>
  <c r="J15" i="5"/>
  <c r="H6" i="5"/>
  <c r="J6" i="5"/>
  <c r="M6" i="5"/>
  <c r="L6" i="5"/>
  <c r="K6" i="5"/>
  <c r="J11" i="5"/>
  <c r="I11" i="5"/>
  <c r="L11" i="5"/>
  <c r="I6" i="5"/>
  <c r="L15" i="5"/>
  <c r="K11" i="5"/>
  <c r="K15" i="5"/>
  <c r="H5" i="5" l="1"/>
  <c r="K5" i="5"/>
  <c r="M5" i="5"/>
  <c r="L5" i="5"/>
  <c r="I5" i="5"/>
  <c r="J5" i="5"/>
</calcChain>
</file>

<file path=xl/sharedStrings.xml><?xml version="1.0" encoding="utf-8"?>
<sst xmlns="http://schemas.openxmlformats.org/spreadsheetml/2006/main" count="52" uniqueCount="44">
  <si>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</si>
  <si>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</si>
  <si>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</si>
  <si>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</si>
  <si>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</si>
  <si>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</si>
  <si>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</si>
  <si>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</si>
  <si>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</si>
  <si>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</si>
  <si>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</si>
  <si>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</si>
  <si>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</si>
  <si>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</si>
  <si>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</si>
  <si>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</si>
  <si>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</si>
  <si>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</si>
  <si>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</si>
  <si>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</si>
  <si>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</si>
  <si>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</si>
  <si>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</si>
  <si>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</si>
  <si>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</si>
  <si>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</si>
  <si>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</si>
  <si>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</si>
  <si>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</si>
  <si>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</si>
  <si>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</si>
  <si>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</si>
  <si>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</si>
  <si>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</si>
  <si>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</si>
  <si>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</si>
  <si>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</si>
  <si>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</si>
  <si>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</si>
  <si>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</si>
  <si>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Исполнение           на 01.06.2023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</si>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</sst>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"/>
  <sheetViews>
    <sheetView tabSelected="1" zoomScale="80" zoomScaleNormal="80" workbookViewId="0">
      <pane ySplit="4" topLeftCell="A5" activePane="bottomLeft" state="frozen"/>
      <selection pane="bottomLeft" activeCell="X14" sqref="X14"/>
    </sheetView>
  </sheetViews>
  <sheetFormatPr defaultColWidth="9.140625" defaultRowHeight="15.75" x14ac:dyDescent="0.25"/>
  <cols>
    <col min="1" max="1" width="6.85546875" style="1" hidden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4" t="s">
        <v>7</v>
      </c>
    </row>
    <row r="4" spans="1:13" ht="93" customHeight="1" x14ac:dyDescent="0.25">
      <c r="A4" s="21" t="s">
        <v>39</v>
      </c>
      <c r="B4" s="13" t="s">
        <v>35</v>
      </c>
      <c r="C4" s="13" t="s">
        <v>36</v>
      </c>
      <c r="D4" s="5" t="s">
        <v>8</v>
      </c>
      <c r="E4" s="5" t="s">
        <v>37</v>
      </c>
      <c r="F4" s="5" t="s">
        <v>42</v>
      </c>
      <c r="G4" s="5" t="s">
        <v>40</v>
      </c>
      <c r="H4" s="5" t="s">
        <v>4</v>
      </c>
      <c r="I4" s="5" t="s">
        <v>6</v>
      </c>
      <c r="J4" s="5" t="s">
        <v>9</v>
      </c>
      <c r="K4" s="5" t="s">
        <v>5</v>
      </c>
      <c r="L4" s="5" t="s">
        <v>38</v>
      </c>
      <c r="M4" s="5" t="s">
        <v>43</v>
      </c>
    </row>
    <row r="5" spans="1:13" s="8" customFormat="1" ht="31.5" x14ac:dyDescent="0.25">
      <c r="A5" s="6" t="s">
        <v>12</v>
      </c>
      <c r="B5" s="23" t="s">
        <v>3</v>
      </c>
      <c r="C5" s="14"/>
      <c r="D5" s="7" t="e">
        <f>D6+D11+D15</f>
        <v>#REF!</v>
      </c>
      <c r="E5" s="7">
        <f>E6+E11+E15</f>
        <v>497473299</v>
      </c>
      <c r="F5" s="7">
        <f>F6+F11+F15</f>
        <v>225641795</v>
      </c>
      <c r="G5" s="7">
        <f>G6+G11+G15</f>
        <v>241953022.58000001</v>
      </c>
      <c r="H5" s="7" t="e">
        <f t="shared" ref="H5:H15" si="0">D5-G5</f>
        <v>#REF!</v>
      </c>
      <c r="I5" s="7">
        <f t="shared" ref="I5:I15" si="1">E5-G5</f>
        <v>255520276.41999999</v>
      </c>
      <c r="J5" s="7">
        <f t="shared" ref="J5:J15" si="2">F5-G5</f>
        <v>-16311227.580000013</v>
      </c>
      <c r="K5" s="7" t="e">
        <f t="shared" ref="K5:K15" si="3">G5/D5*100</f>
        <v>#REF!</v>
      </c>
      <c r="L5" s="16">
        <f t="shared" ref="L5:L18" si="4">G5/E5*100</f>
        <v>48.636383714736823</v>
      </c>
      <c r="M5" s="16">
        <f t="shared" ref="M5:M11" si="5">G5/F5*100</f>
        <v>107.22881484788755</v>
      </c>
    </row>
    <row r="6" spans="1:13" s="11" customFormat="1" x14ac:dyDescent="0.25">
      <c r="A6" s="9" t="s">
        <v>13</v>
      </c>
      <c r="B6" s="19" t="s">
        <v>0</v>
      </c>
      <c r="C6" s="15"/>
      <c r="D6" s="10" t="e">
        <f>SUM(#REF!)</f>
        <v>#REF!</v>
      </c>
      <c r="E6" s="10">
        <f>SUM(E7:E10)</f>
        <v>408659933</v>
      </c>
      <c r="F6" s="10">
        <f t="shared" ref="F6:G6" si="6">SUM(F7:F10)</f>
        <v>180439555</v>
      </c>
      <c r="G6" s="10">
        <f t="shared" si="6"/>
        <v>203416080.52000001</v>
      </c>
      <c r="H6" s="10" t="e">
        <f t="shared" si="0"/>
        <v>#REF!</v>
      </c>
      <c r="I6" s="10">
        <f t="shared" si="1"/>
        <v>205243852.47999999</v>
      </c>
      <c r="J6" s="10">
        <f t="shared" si="2"/>
        <v>-22976525.520000011</v>
      </c>
      <c r="K6" s="10" t="e">
        <f t="shared" si="3"/>
        <v>#REF!</v>
      </c>
      <c r="L6" s="17">
        <f t="shared" si="4"/>
        <v>49.776370055833198</v>
      </c>
      <c r="M6" s="17">
        <f t="shared" si="5"/>
        <v>112.73364120189724</v>
      </c>
    </row>
    <row r="7" spans="1:13" ht="63" x14ac:dyDescent="0.25">
      <c r="A7" s="21"/>
      <c r="B7" s="20" t="s">
        <v>41</v>
      </c>
      <c r="C7" s="13" t="s">
        <v>11</v>
      </c>
      <c r="D7" s="12"/>
      <c r="E7" s="12">
        <v>5000000</v>
      </c>
      <c r="F7" s="12">
        <v>0</v>
      </c>
      <c r="G7" s="12">
        <v>0</v>
      </c>
      <c r="H7" s="12"/>
      <c r="I7" s="12"/>
      <c r="J7" s="12"/>
      <c r="K7" s="12"/>
      <c r="L7" s="18">
        <f t="shared" ref="L7:L10" si="7">G7/E7*100</f>
        <v>0</v>
      </c>
      <c r="M7" s="18"/>
    </row>
    <row r="8" spans="1:13" x14ac:dyDescent="0.25">
      <c r="A8" s="21" t="s">
        <v>25</v>
      </c>
      <c r="B8" s="20" t="s">
        <v>16</v>
      </c>
      <c r="C8" s="13" t="s">
        <v>11</v>
      </c>
      <c r="D8" s="12"/>
      <c r="E8" s="12">
        <v>400838044</v>
      </c>
      <c r="F8" s="12">
        <v>179141366</v>
      </c>
      <c r="G8" s="12">
        <v>202191142.65000001</v>
      </c>
      <c r="H8" s="12"/>
      <c r="I8" s="12"/>
      <c r="J8" s="12"/>
      <c r="K8" s="12"/>
      <c r="L8" s="18">
        <f t="shared" si="7"/>
        <v>50.44210390618511</v>
      </c>
      <c r="M8" s="18">
        <f t="shared" ref="M8:M10" si="8">G8/F8*100</f>
        <v>112.86680857954383</v>
      </c>
    </row>
    <row r="9" spans="1:13" ht="31.5" x14ac:dyDescent="0.25">
      <c r="A9" s="21" t="s">
        <v>26</v>
      </c>
      <c r="B9" s="20" t="s">
        <v>17</v>
      </c>
      <c r="C9" s="13" t="s">
        <v>11</v>
      </c>
      <c r="D9" s="12"/>
      <c r="E9" s="12">
        <v>1968789</v>
      </c>
      <c r="F9" s="12">
        <v>1148189</v>
      </c>
      <c r="G9" s="12">
        <v>1141701.29</v>
      </c>
      <c r="H9" s="12"/>
      <c r="I9" s="12"/>
      <c r="J9" s="12"/>
      <c r="K9" s="12"/>
      <c r="L9" s="18">
        <f t="shared" si="7"/>
        <v>57.990027880082629</v>
      </c>
      <c r="M9" s="18">
        <f t="shared" si="8"/>
        <v>99.434961491531453</v>
      </c>
    </row>
    <row r="10" spans="1:13" ht="31.5" x14ac:dyDescent="0.25">
      <c r="A10" s="21" t="s">
        <v>27</v>
      </c>
      <c r="B10" s="20" t="s">
        <v>18</v>
      </c>
      <c r="C10" s="13" t="s">
        <v>10</v>
      </c>
      <c r="D10" s="12"/>
      <c r="E10" s="12">
        <v>853100</v>
      </c>
      <c r="F10" s="12">
        <v>150000</v>
      </c>
      <c r="G10" s="12">
        <v>83236.58</v>
      </c>
      <c r="H10" s="12"/>
      <c r="I10" s="12"/>
      <c r="J10" s="12"/>
      <c r="K10" s="12"/>
      <c r="L10" s="18">
        <f t="shared" si="7"/>
        <v>9.7569546360332904</v>
      </c>
      <c r="M10" s="18">
        <f t="shared" si="8"/>
        <v>55.49105333333334</v>
      </c>
    </row>
    <row r="11" spans="1:13" s="11" customFormat="1" ht="31.5" x14ac:dyDescent="0.25">
      <c r="A11" s="9" t="s">
        <v>14</v>
      </c>
      <c r="B11" s="19" t="s">
        <v>1</v>
      </c>
      <c r="C11" s="15"/>
      <c r="D11" s="10" t="e">
        <f>#REF!</f>
        <v>#REF!</v>
      </c>
      <c r="E11" s="10">
        <f>SUM(E12:E14)</f>
        <v>81705866</v>
      </c>
      <c r="F11" s="10">
        <f t="shared" ref="F11:G11" si="9">SUM(F12:F14)</f>
        <v>38694740</v>
      </c>
      <c r="G11" s="10">
        <f t="shared" si="9"/>
        <v>32555708.73</v>
      </c>
      <c r="H11" s="10" t="e">
        <f t="shared" si="0"/>
        <v>#REF!</v>
      </c>
      <c r="I11" s="10">
        <f t="shared" si="1"/>
        <v>49150157.269999996</v>
      </c>
      <c r="J11" s="10">
        <f t="shared" si="2"/>
        <v>6139031.2699999996</v>
      </c>
      <c r="K11" s="10" t="e">
        <f t="shared" si="3"/>
        <v>#REF!</v>
      </c>
      <c r="L11" s="17">
        <f t="shared" si="4"/>
        <v>39.845007860267948</v>
      </c>
      <c r="M11" s="17">
        <f t="shared" si="5"/>
        <v>84.134713736285605</v>
      </c>
    </row>
    <row r="12" spans="1:13" ht="47.25" x14ac:dyDescent="0.25">
      <c r="A12" s="21" t="s">
        <v>28</v>
      </c>
      <c r="B12" s="20" t="s">
        <v>19</v>
      </c>
      <c r="C12" s="13" t="s">
        <v>11</v>
      </c>
      <c r="D12" s="12"/>
      <c r="E12" s="12">
        <v>42587766</v>
      </c>
      <c r="F12" s="12">
        <v>19182740</v>
      </c>
      <c r="G12" s="12">
        <v>20492364.640000001</v>
      </c>
      <c r="H12" s="12"/>
      <c r="I12" s="12"/>
      <c r="J12" s="12"/>
      <c r="K12" s="12"/>
      <c r="L12" s="18">
        <f t="shared" ref="L12:L14" si="10">G12/E12*100</f>
        <v>48.117961012559334</v>
      </c>
      <c r="M12" s="18">
        <f t="shared" ref="M12:M17" si="11">G12/F12*100</f>
        <v>106.82709894415501</v>
      </c>
    </row>
    <row r="13" spans="1:13" ht="47.25" x14ac:dyDescent="0.25">
      <c r="A13" s="21" t="s">
        <v>29</v>
      </c>
      <c r="B13" s="20" t="s">
        <v>20</v>
      </c>
      <c r="C13" s="13" t="s">
        <v>11</v>
      </c>
      <c r="D13" s="12"/>
      <c r="E13" s="12">
        <v>23400</v>
      </c>
      <c r="F13" s="12">
        <v>0</v>
      </c>
      <c r="G13" s="12">
        <v>0</v>
      </c>
      <c r="H13" s="12"/>
      <c r="I13" s="12"/>
      <c r="J13" s="12"/>
      <c r="K13" s="12"/>
      <c r="L13" s="18">
        <f t="shared" si="10"/>
        <v>0</v>
      </c>
      <c r="M13" s="18"/>
    </row>
    <row r="14" spans="1:13" ht="31.5" x14ac:dyDescent="0.25">
      <c r="A14" s="21" t="s">
        <v>30</v>
      </c>
      <c r="B14" s="20" t="s">
        <v>21</v>
      </c>
      <c r="C14" s="13" t="s">
        <v>11</v>
      </c>
      <c r="D14" s="12"/>
      <c r="E14" s="12">
        <v>39094700</v>
      </c>
      <c r="F14" s="12">
        <v>19512000</v>
      </c>
      <c r="G14" s="12">
        <v>12063344.09</v>
      </c>
      <c r="H14" s="12"/>
      <c r="I14" s="12"/>
      <c r="J14" s="12"/>
      <c r="K14" s="12"/>
      <c r="L14" s="18">
        <f t="shared" si="10"/>
        <v>30.856725054802826</v>
      </c>
      <c r="M14" s="18">
        <f t="shared" si="11"/>
        <v>61.825256713817133</v>
      </c>
    </row>
    <row r="15" spans="1:13" s="11" customFormat="1" x14ac:dyDescent="0.25">
      <c r="A15" s="9" t="s">
        <v>15</v>
      </c>
      <c r="B15" s="19" t="s">
        <v>2</v>
      </c>
      <c r="C15" s="15"/>
      <c r="D15" s="10" t="e">
        <f>#REF!</f>
        <v>#REF!</v>
      </c>
      <c r="E15" s="10">
        <f>SUM(E16:E18)</f>
        <v>7107500</v>
      </c>
      <c r="F15" s="10">
        <f t="shared" ref="F15:G15" si="12">SUM(F16:F18)</f>
        <v>6507500</v>
      </c>
      <c r="G15" s="10">
        <f t="shared" si="12"/>
        <v>5981233.3300000001</v>
      </c>
      <c r="H15" s="10" t="e">
        <f t="shared" si="0"/>
        <v>#REF!</v>
      </c>
      <c r="I15" s="10">
        <f t="shared" si="1"/>
        <v>1126266.67</v>
      </c>
      <c r="J15" s="10">
        <f t="shared" si="2"/>
        <v>526266.66999999993</v>
      </c>
      <c r="K15" s="10" t="e">
        <f t="shared" si="3"/>
        <v>#REF!</v>
      </c>
      <c r="L15" s="17">
        <f t="shared" si="4"/>
        <v>84.153828068941266</v>
      </c>
      <c r="M15" s="17">
        <f t="shared" si="11"/>
        <v>91.912920937379951</v>
      </c>
    </row>
    <row r="16" spans="1:13" ht="31.5" x14ac:dyDescent="0.25">
      <c r="A16" s="21" t="s">
        <v>31</v>
      </c>
      <c r="B16" s="20" t="s">
        <v>22</v>
      </c>
      <c r="C16" s="13" t="s">
        <v>11</v>
      </c>
      <c r="D16" s="12"/>
      <c r="E16" s="12">
        <v>5981300</v>
      </c>
      <c r="F16" s="12">
        <v>5981300</v>
      </c>
      <c r="G16" s="12">
        <v>5981233.3300000001</v>
      </c>
      <c r="H16" s="12"/>
      <c r="I16" s="12"/>
      <c r="J16" s="12"/>
      <c r="K16" s="12"/>
      <c r="L16" s="18">
        <f t="shared" si="4"/>
        <v>99.998885359370036</v>
      </c>
      <c r="M16" s="18">
        <f t="shared" si="11"/>
        <v>99.998885359370036</v>
      </c>
    </row>
    <row r="17" spans="1:13" ht="31.5" x14ac:dyDescent="0.25">
      <c r="A17" s="21" t="s">
        <v>32</v>
      </c>
      <c r="B17" s="20" t="s">
        <v>23</v>
      </c>
      <c r="C17" s="13" t="s">
        <v>11</v>
      </c>
      <c r="D17" s="12"/>
      <c r="E17" s="12">
        <v>526200</v>
      </c>
      <c r="F17" s="12">
        <v>526200</v>
      </c>
      <c r="G17" s="12">
        <v>0</v>
      </c>
      <c r="H17" s="12"/>
      <c r="I17" s="12"/>
      <c r="J17" s="12"/>
      <c r="K17" s="12"/>
      <c r="L17" s="18">
        <f t="shared" si="4"/>
        <v>0</v>
      </c>
      <c r="M17" s="18">
        <f t="shared" si="11"/>
        <v>0</v>
      </c>
    </row>
    <row r="18" spans="1:13" ht="31.5" x14ac:dyDescent="0.25">
      <c r="A18" s="21" t="s">
        <v>33</v>
      </c>
      <c r="B18" s="20" t="s">
        <v>24</v>
      </c>
      <c r="C18" s="13" t="s">
        <v>11</v>
      </c>
      <c r="D18" s="12"/>
      <c r="E18" s="12">
        <v>600000</v>
      </c>
      <c r="F18" s="12">
        <v>0</v>
      </c>
      <c r="G18" s="12">
        <v>0</v>
      </c>
      <c r="H18" s="12"/>
      <c r="I18" s="12"/>
      <c r="J18" s="12"/>
      <c r="K18" s="12"/>
      <c r="L18" s="18">
        <f t="shared" si="4"/>
        <v>0</v>
      </c>
      <c r="M18" s="18"/>
    </row>
  </sheetData>
  <autoFilter ref="A4:P4"/>
  <mergeCells count="1">
    <mergeCell ref="B2:M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2023-08-03T11:26:08Z</cp:lastPrinted>
  <dcterms:created xsi:type="dcterms:W3CDTF">2018-04-12T12:44:43Z</dcterms:created>
  <dcterms:modified xsi:type="dcterms:W3CDTF">2023-08-03T11:32:08Z</dcterms:modified>
</cp:coreProperties>
</file>