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июнь" sheetId="1" r:id="rId1"/>
  </sheets>
  <definedNames>
    <definedName name="_xlnm.Print_Titles" localSheetId="0">'июнь'!$2:$3</definedName>
    <definedName name="_xlnm.Print_Area" localSheetId="0">'июнь'!$A$1:$O$23</definedName>
  </definedNames>
  <calcPr fullCalcOnLoad="1"/>
</workbook>
</file>

<file path=xl/sharedStrings.xml><?xml version="1.0" encoding="utf-8"?>
<sst xmlns="http://schemas.openxmlformats.org/spreadsheetml/2006/main" count="62" uniqueCount="46">
  <si>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</si>
  <si>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</si>
  <si>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</si>
  <si>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</si>
  <si>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</si>
  <si>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</si>
  <si>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</si>
  <si>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</si>
  <si>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</si>
  <si>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</si>
  <si>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</si>
  <si>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</si>
  <si>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</si>
  <si>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</si>
  <si>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</si>
  <si>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</si>
  <si>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</si>
  <si>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</si>
  <si>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</si>
  <si>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</si>
  <si>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</si>
  <si>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</si>
  <si>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</si>
  <si>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</si>
  <si>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</si>
  <si>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>1.3</t>
  </si>
  <si>
    <t>Подпрограмма II "Переселение граждан из непригодного для проживания жилищного фонда"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</si>
  <si>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</si>
  <si>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>3.2</t>
  </si>
  <si>
    <t>4</t>
  </si>
  <si>
    <t>4.1</t>
  </si>
  <si>
    <t>Подпрограмма IV «Обеспечение реализации муниципальной программы»</t>
  </si>
  <si>
    <t>2.3</t>
  </si>
  <si>
    <t>ДГиЗО</t>
  </si>
  <si>
    <t xml:space="preserve">Региональный проект «Обеспечение устойчивого сокращения непригодного для проживания жилищного фонда» </t>
  </si>
  <si>
    <t>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</si>
  <si>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Проектирование и строительство инженерных сетей для увеличения объемов жилищного строительства</t>
  </si>
  <si>
    <t xml:space="preserve">Приобретение жилья, в целях реализации полномочий в области жилищных отношений, установленных законодательством Российской Федерации </t>
  </si>
  <si>
    <t xml:space="preserve">Обеспечение жильем молодых семей государственной программы РФ «Обеспечение доступным и комфортным жильем и коммунальными услугами граждан </t>
  </si>
  <si>
    <t xml:space="preserve">Улучшение жилищных условий отдельных категорий граждан </t>
  </si>
  <si>
    <t>Отчет об исполнении сетевого плана-графика на 2023 год по реализации муниципальной  программы "Развитие жилищной сферы города Нефтеюганска"</t>
  </si>
  <si>
    <t>ПЛАН  на 2023 год (рублей)</t>
  </si>
  <si>
    <t>1.4</t>
  </si>
  <si>
    <t xml:space="preserve">Изъятие земельных участков и расположенных на них объектов недвижимого имущества для муниципальных нужд </t>
  </si>
  <si>
    <t xml:space="preserve"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 </t>
  </si>
  <si>
    <t>Кассовый расход на 01.07.2023 (рублей)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</si>
</sst>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3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K15" sqref="K15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24.42187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43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1" customFormat="1" ht="36" customHeight="1">
      <c r="A2" s="45" t="s">
        <v>0</v>
      </c>
      <c r="B2" s="13" t="s">
        <v>1</v>
      </c>
      <c r="C2" s="46" t="s">
        <v>8</v>
      </c>
      <c r="D2" s="47" t="s">
        <v>41</v>
      </c>
      <c r="E2" s="48"/>
      <c r="F2" s="48"/>
      <c r="G2" s="48"/>
      <c r="H2" s="49" t="s">
        <v>45</v>
      </c>
      <c r="I2" s="50"/>
      <c r="J2" s="50"/>
      <c r="K2" s="51"/>
      <c r="L2" s="52" t="s">
        <v>12</v>
      </c>
      <c r="M2" s="52"/>
      <c r="N2" s="52"/>
      <c r="O2" s="52"/>
    </row>
    <row r="3" spans="1:15" s="1" customFormat="1" ht="39.75" customHeight="1">
      <c r="A3" s="45"/>
      <c r="B3" s="9" t="s">
        <v>2</v>
      </c>
      <c r="C3" s="46"/>
      <c r="D3" s="22" t="s">
        <v>9</v>
      </c>
      <c r="E3" s="22" t="s">
        <v>18</v>
      </c>
      <c r="F3" s="22" t="s">
        <v>10</v>
      </c>
      <c r="G3" s="22" t="s">
        <v>11</v>
      </c>
      <c r="H3" s="22" t="s">
        <v>9</v>
      </c>
      <c r="I3" s="22" t="s">
        <v>18</v>
      </c>
      <c r="J3" s="22" t="s">
        <v>10</v>
      </c>
      <c r="K3" s="22" t="s">
        <v>11</v>
      </c>
      <c r="L3" s="17" t="s">
        <v>13</v>
      </c>
      <c r="M3" s="22" t="s">
        <v>18</v>
      </c>
      <c r="N3" s="17" t="s">
        <v>10</v>
      </c>
      <c r="O3" s="22" t="s">
        <v>11</v>
      </c>
    </row>
    <row r="4" spans="1:15" s="1" customFormat="1" ht="21.75" customHeight="1">
      <c r="A4" s="21" t="s">
        <v>3</v>
      </c>
      <c r="B4" s="15">
        <v>2</v>
      </c>
      <c r="C4" s="16">
        <v>3</v>
      </c>
      <c r="D4" s="16">
        <v>4</v>
      </c>
      <c r="E4" s="16">
        <v>5</v>
      </c>
      <c r="F4" s="15">
        <v>6</v>
      </c>
      <c r="G4" s="16">
        <v>7</v>
      </c>
      <c r="H4" s="16">
        <v>8</v>
      </c>
      <c r="I4" s="16">
        <v>9</v>
      </c>
      <c r="J4" s="15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</row>
    <row r="5" spans="1:15" s="1" customFormat="1" ht="40.5" customHeight="1">
      <c r="A5" s="40" t="s">
        <v>14</v>
      </c>
      <c r="B5" s="41"/>
      <c r="C5" s="42"/>
      <c r="D5" s="10">
        <f aca="true" t="shared" si="0" ref="D5:K5">D6+D12+D16+D19</f>
        <v>4969723864.35</v>
      </c>
      <c r="E5" s="10">
        <f t="shared" si="0"/>
        <v>22168724.47</v>
      </c>
      <c r="F5" s="10">
        <f t="shared" si="0"/>
        <v>4358103348.88</v>
      </c>
      <c r="G5" s="10">
        <f t="shared" si="0"/>
        <v>589451791</v>
      </c>
      <c r="H5" s="35">
        <f t="shared" si="0"/>
        <v>2973503311.17</v>
      </c>
      <c r="I5" s="35">
        <f t="shared" si="0"/>
        <v>1908694.47</v>
      </c>
      <c r="J5" s="35">
        <f t="shared" si="0"/>
        <v>2640841100.5600004</v>
      </c>
      <c r="K5" s="35">
        <f t="shared" si="0"/>
        <v>330753516.14</v>
      </c>
      <c r="L5" s="12">
        <f>H5/D5*100</f>
        <v>59.832364781879285</v>
      </c>
      <c r="M5" s="12">
        <f>I5/E5*100</f>
        <v>8.609852463920312</v>
      </c>
      <c r="N5" s="14">
        <f>J5*100/F5</f>
        <v>60.5961100311831</v>
      </c>
      <c r="O5" s="14">
        <f>K5/G5*100</f>
        <v>56.11205550480718</v>
      </c>
    </row>
    <row r="6" spans="1:15" s="1" customFormat="1" ht="43.5" customHeight="1">
      <c r="A6" s="11" t="s">
        <v>3</v>
      </c>
      <c r="B6" s="23" t="s">
        <v>23</v>
      </c>
      <c r="C6" s="23"/>
      <c r="D6" s="35">
        <f>SUM(D7:D11)</f>
        <v>109178070</v>
      </c>
      <c r="E6" s="35">
        <f aca="true" t="shared" si="1" ref="E6:K6">SUM(E7:E11)</f>
        <v>0</v>
      </c>
      <c r="F6" s="35">
        <f t="shared" si="1"/>
        <v>89300900</v>
      </c>
      <c r="G6" s="35">
        <f t="shared" si="1"/>
        <v>19877170</v>
      </c>
      <c r="H6" s="35">
        <f t="shared" si="1"/>
        <v>10530352.02</v>
      </c>
      <c r="I6" s="35">
        <f t="shared" si="1"/>
        <v>0</v>
      </c>
      <c r="J6" s="35">
        <f t="shared" si="1"/>
        <v>6794910.9</v>
      </c>
      <c r="K6" s="35">
        <f t="shared" si="1"/>
        <v>3735441.12</v>
      </c>
      <c r="L6" s="12">
        <f aca="true" t="shared" si="2" ref="L6:L20">H6/D6*100</f>
        <v>9.64511647806194</v>
      </c>
      <c r="M6" s="12"/>
      <c r="N6" s="14">
        <f aca="true" t="shared" si="3" ref="N6:N18">J6*100/F6</f>
        <v>7.609006068247912</v>
      </c>
      <c r="O6" s="14">
        <f aca="true" t="shared" si="4" ref="O6:O20">K6/G6*100</f>
        <v>18.79262047866975</v>
      </c>
    </row>
    <row r="7" spans="1:15" s="1" customFormat="1" ht="41.25" customHeight="1">
      <c r="A7" s="19" t="s">
        <v>4</v>
      </c>
      <c r="B7" s="24" t="s">
        <v>24</v>
      </c>
      <c r="C7" s="27" t="s">
        <v>33</v>
      </c>
      <c r="D7" s="36">
        <f>F7+G7+E7</f>
        <v>18316596</v>
      </c>
      <c r="E7" s="36">
        <v>0</v>
      </c>
      <c r="F7" s="36">
        <v>11867400</v>
      </c>
      <c r="G7" s="36">
        <v>6449196</v>
      </c>
      <c r="H7" s="36">
        <f>J7+K7+I7</f>
        <v>3063416.91</v>
      </c>
      <c r="I7" s="36">
        <v>0</v>
      </c>
      <c r="J7" s="36">
        <v>0</v>
      </c>
      <c r="K7" s="36">
        <v>3063416.91</v>
      </c>
      <c r="L7" s="18">
        <f t="shared" si="2"/>
        <v>16.724815626222252</v>
      </c>
      <c r="M7" s="18"/>
      <c r="N7" s="33">
        <f t="shared" si="3"/>
        <v>0</v>
      </c>
      <c r="O7" s="33">
        <f t="shared" si="4"/>
        <v>47.500756838526854</v>
      </c>
    </row>
    <row r="8" spans="1:15" s="1" customFormat="1" ht="81.75" customHeight="1">
      <c r="A8" s="19" t="s">
        <v>5</v>
      </c>
      <c r="B8" s="24" t="s">
        <v>36</v>
      </c>
      <c r="C8" s="27" t="s">
        <v>33</v>
      </c>
      <c r="D8" s="36">
        <f>F8+G8+E8</f>
        <v>69353230</v>
      </c>
      <c r="E8" s="36">
        <v>0</v>
      </c>
      <c r="F8" s="36">
        <v>63111400</v>
      </c>
      <c r="G8" s="36">
        <v>6241830</v>
      </c>
      <c r="H8" s="36">
        <f>J8+K8+I8</f>
        <v>0</v>
      </c>
      <c r="I8" s="36">
        <v>0</v>
      </c>
      <c r="J8" s="36">
        <v>0</v>
      </c>
      <c r="K8" s="36">
        <v>0</v>
      </c>
      <c r="L8" s="18">
        <f t="shared" si="2"/>
        <v>0</v>
      </c>
      <c r="M8" s="18"/>
      <c r="N8" s="33">
        <f t="shared" si="3"/>
        <v>0</v>
      </c>
      <c r="O8" s="33">
        <f t="shared" si="4"/>
        <v>0</v>
      </c>
    </row>
    <row r="9" spans="1:15" s="1" customFormat="1" ht="53.25" customHeight="1">
      <c r="A9" s="53" t="s">
        <v>25</v>
      </c>
      <c r="B9" s="55" t="s">
        <v>35</v>
      </c>
      <c r="C9" s="30" t="s">
        <v>19</v>
      </c>
      <c r="D9" s="36">
        <f>F9+G9</f>
        <v>15738600</v>
      </c>
      <c r="E9" s="31">
        <v>0</v>
      </c>
      <c r="F9" s="31">
        <v>14322100</v>
      </c>
      <c r="G9" s="36">
        <v>1416500</v>
      </c>
      <c r="H9" s="36">
        <f>J9+K9+I9</f>
        <v>7466935.11</v>
      </c>
      <c r="I9" s="36">
        <v>0</v>
      </c>
      <c r="J9" s="36">
        <v>6794910.9</v>
      </c>
      <c r="K9" s="36">
        <v>672024.21</v>
      </c>
      <c r="L9" s="18">
        <f t="shared" si="2"/>
        <v>47.44345183180207</v>
      </c>
      <c r="M9" s="18"/>
      <c r="N9" s="33">
        <f t="shared" si="3"/>
        <v>47.44353760970807</v>
      </c>
      <c r="O9" s="33">
        <f t="shared" si="4"/>
        <v>47.44258453935757</v>
      </c>
    </row>
    <row r="10" spans="1:15" s="1" customFormat="1" ht="42.75" customHeight="1">
      <c r="A10" s="54"/>
      <c r="B10" s="56"/>
      <c r="C10" s="32" t="s">
        <v>33</v>
      </c>
      <c r="D10" s="36">
        <f>F10+G10</f>
        <v>1463274</v>
      </c>
      <c r="E10" s="31">
        <v>0</v>
      </c>
      <c r="F10" s="31">
        <v>0</v>
      </c>
      <c r="G10" s="31">
        <v>1463274</v>
      </c>
      <c r="H10" s="36">
        <f>J10+K10+I10</f>
        <v>0</v>
      </c>
      <c r="I10" s="36">
        <v>0</v>
      </c>
      <c r="J10" s="36">
        <v>0</v>
      </c>
      <c r="K10" s="36">
        <v>0</v>
      </c>
      <c r="L10" s="18">
        <f>H10/D10*100</f>
        <v>0</v>
      </c>
      <c r="M10" s="18"/>
      <c r="N10" s="33" t="e">
        <f>J10*100/F10</f>
        <v>#DIV/0!</v>
      </c>
      <c r="O10" s="33">
        <f>K10/G10*100</f>
        <v>0</v>
      </c>
    </row>
    <row r="11" spans="1:15" s="1" customFormat="1" ht="81.75" customHeight="1">
      <c r="A11" s="28" t="s">
        <v>42</v>
      </c>
      <c r="B11" s="24" t="s">
        <v>43</v>
      </c>
      <c r="C11" s="27" t="s">
        <v>22</v>
      </c>
      <c r="D11" s="36">
        <f>F11+G11+E11</f>
        <v>4306370</v>
      </c>
      <c r="E11" s="36">
        <v>0</v>
      </c>
      <c r="F11" s="36">
        <v>0</v>
      </c>
      <c r="G11" s="36">
        <v>4306370</v>
      </c>
      <c r="H11" s="36">
        <f>J11+K11+I11</f>
        <v>0</v>
      </c>
      <c r="I11" s="36">
        <v>0</v>
      </c>
      <c r="J11" s="36">
        <v>0</v>
      </c>
      <c r="K11" s="36">
        <v>0</v>
      </c>
      <c r="L11" s="18">
        <f>H11/D11*100</f>
        <v>0</v>
      </c>
      <c r="M11" s="18"/>
      <c r="N11" s="33" t="e">
        <f>J11*100/F11</f>
        <v>#DIV/0!</v>
      </c>
      <c r="O11" s="33">
        <f>K11/G11*100</f>
        <v>0</v>
      </c>
    </row>
    <row r="12" spans="1:15" s="2" customFormat="1" ht="48" customHeight="1">
      <c r="A12" s="11" t="s">
        <v>15</v>
      </c>
      <c r="B12" s="23" t="s">
        <v>26</v>
      </c>
      <c r="C12" s="20"/>
      <c r="D12" s="35">
        <f aca="true" t="shared" si="5" ref="D12:K12">D13+D14+D15</f>
        <v>4700024015</v>
      </c>
      <c r="E12" s="35">
        <f t="shared" si="5"/>
        <v>0</v>
      </c>
      <c r="F12" s="35">
        <f t="shared" si="5"/>
        <v>4266218900</v>
      </c>
      <c r="G12" s="35">
        <f t="shared" si="5"/>
        <v>433805115</v>
      </c>
      <c r="H12" s="35">
        <f t="shared" si="5"/>
        <v>2903593377.9300003</v>
      </c>
      <c r="I12" s="35">
        <f t="shared" si="5"/>
        <v>0</v>
      </c>
      <c r="J12" s="35">
        <f t="shared" si="5"/>
        <v>2631467140.78</v>
      </c>
      <c r="K12" s="35">
        <f t="shared" si="5"/>
        <v>272126237.15</v>
      </c>
      <c r="L12" s="12">
        <f t="shared" si="2"/>
        <v>61.77826684849397</v>
      </c>
      <c r="M12" s="12"/>
      <c r="N12" s="14">
        <f t="shared" si="3"/>
        <v>61.681484294676025</v>
      </c>
      <c r="O12" s="14">
        <f t="shared" si="4"/>
        <v>62.73006650693825</v>
      </c>
    </row>
    <row r="13" spans="1:15" s="1" customFormat="1" ht="80.25" customHeight="1">
      <c r="A13" s="19" t="s">
        <v>6</v>
      </c>
      <c r="B13" s="24" t="s">
        <v>37</v>
      </c>
      <c r="C13" s="27" t="s">
        <v>22</v>
      </c>
      <c r="D13" s="36">
        <f>F13+G13+E13</f>
        <v>0</v>
      </c>
      <c r="E13" s="36">
        <v>0</v>
      </c>
      <c r="F13" s="36">
        <v>0</v>
      </c>
      <c r="G13" s="36">
        <v>0</v>
      </c>
      <c r="H13" s="36">
        <f>J13+K13+I13</f>
        <v>0</v>
      </c>
      <c r="I13" s="36">
        <v>0</v>
      </c>
      <c r="J13" s="36">
        <v>0</v>
      </c>
      <c r="K13" s="37">
        <v>0</v>
      </c>
      <c r="L13" s="18"/>
      <c r="M13" s="18"/>
      <c r="N13" s="33"/>
      <c r="O13" s="33"/>
    </row>
    <row r="14" spans="1:15" s="1" customFormat="1" ht="85.5" customHeight="1">
      <c r="A14" s="26" t="s">
        <v>7</v>
      </c>
      <c r="B14" s="25" t="s">
        <v>44</v>
      </c>
      <c r="C14" s="27" t="s">
        <v>22</v>
      </c>
      <c r="D14" s="36">
        <f>F14+G14+E14</f>
        <v>11871243</v>
      </c>
      <c r="E14" s="36">
        <v>0</v>
      </c>
      <c r="F14" s="36">
        <v>0</v>
      </c>
      <c r="G14" s="36">
        <v>11871243</v>
      </c>
      <c r="H14" s="36">
        <f>J14+K14+I14</f>
        <v>11871243</v>
      </c>
      <c r="I14" s="37">
        <v>0</v>
      </c>
      <c r="J14" s="37">
        <v>0</v>
      </c>
      <c r="K14" s="38">
        <v>11871243</v>
      </c>
      <c r="L14" s="18"/>
      <c r="M14" s="18"/>
      <c r="N14" s="33"/>
      <c r="O14" s="33"/>
    </row>
    <row r="15" spans="1:15" s="1" customFormat="1" ht="80.25" customHeight="1">
      <c r="A15" s="29" t="s">
        <v>32</v>
      </c>
      <c r="B15" s="25" t="s">
        <v>34</v>
      </c>
      <c r="C15" s="32" t="s">
        <v>22</v>
      </c>
      <c r="D15" s="36">
        <f>F15+G15+E15</f>
        <v>4688152772</v>
      </c>
      <c r="E15" s="31">
        <v>0</v>
      </c>
      <c r="F15" s="36">
        <v>4266218900</v>
      </c>
      <c r="G15" s="36">
        <v>421933872</v>
      </c>
      <c r="H15" s="36">
        <f>J15+K15+I15</f>
        <v>2891722134.9300003</v>
      </c>
      <c r="I15" s="37">
        <v>0</v>
      </c>
      <c r="J15" s="37">
        <v>2631467140.78</v>
      </c>
      <c r="K15" s="37">
        <v>260254994.15</v>
      </c>
      <c r="L15" s="18">
        <f t="shared" si="2"/>
        <v>61.68148257029539</v>
      </c>
      <c r="M15" s="18"/>
      <c r="N15" s="33">
        <f t="shared" si="3"/>
        <v>61.681484294676025</v>
      </c>
      <c r="O15" s="33">
        <f t="shared" si="4"/>
        <v>61.68146513489678</v>
      </c>
    </row>
    <row r="16" spans="1:15" ht="66.75" customHeight="1">
      <c r="A16" s="19" t="s">
        <v>16</v>
      </c>
      <c r="B16" s="23" t="s">
        <v>27</v>
      </c>
      <c r="C16" s="30"/>
      <c r="D16" s="34">
        <f>D17+D18</f>
        <v>25379173.35</v>
      </c>
      <c r="E16" s="35">
        <f aca="true" t="shared" si="6" ref="E16:K16">E17+E18</f>
        <v>22168724.47</v>
      </c>
      <c r="F16" s="35">
        <f t="shared" si="6"/>
        <v>2583548.88</v>
      </c>
      <c r="G16" s="35">
        <f t="shared" si="6"/>
        <v>626900</v>
      </c>
      <c r="H16" s="35">
        <f t="shared" si="6"/>
        <v>4632363</v>
      </c>
      <c r="I16" s="35">
        <f t="shared" si="6"/>
        <v>1908694.47</v>
      </c>
      <c r="J16" s="35">
        <f t="shared" si="6"/>
        <v>2579048.88</v>
      </c>
      <c r="K16" s="35">
        <f t="shared" si="6"/>
        <v>144619.65</v>
      </c>
      <c r="L16" s="12">
        <f t="shared" si="2"/>
        <v>18.252615781120387</v>
      </c>
      <c r="M16" s="12">
        <f>I16/E16*100</f>
        <v>8.609852463920312</v>
      </c>
      <c r="N16" s="14">
        <f t="shared" si="3"/>
        <v>99.82582098466045</v>
      </c>
      <c r="O16" s="14">
        <f t="shared" si="4"/>
        <v>23.0690141968416</v>
      </c>
    </row>
    <row r="17" spans="1:15" ht="91.5" customHeight="1">
      <c r="A17" s="26" t="s">
        <v>17</v>
      </c>
      <c r="B17" s="25" t="s">
        <v>38</v>
      </c>
      <c r="C17" s="32" t="s">
        <v>22</v>
      </c>
      <c r="D17" s="36">
        <f>F17+G17+E17</f>
        <v>3374673.35</v>
      </c>
      <c r="E17" s="36">
        <v>168724.47</v>
      </c>
      <c r="F17" s="36">
        <v>2579048.88</v>
      </c>
      <c r="G17" s="36">
        <v>626900</v>
      </c>
      <c r="H17" s="37">
        <f>I17+J17+K17</f>
        <v>2892393</v>
      </c>
      <c r="I17" s="37">
        <v>168724.47</v>
      </c>
      <c r="J17" s="37">
        <v>2579048.88</v>
      </c>
      <c r="K17" s="37">
        <v>144619.65</v>
      </c>
      <c r="L17" s="18">
        <f t="shared" si="2"/>
        <v>85.70882867818895</v>
      </c>
      <c r="M17" s="18">
        <f>I17/E17*100</f>
        <v>100</v>
      </c>
      <c r="N17" s="33">
        <f t="shared" si="3"/>
        <v>100</v>
      </c>
      <c r="O17" s="33">
        <f t="shared" si="4"/>
        <v>23.0690141968416</v>
      </c>
    </row>
    <row r="18" spans="1:15" ht="58.5" customHeight="1">
      <c r="A18" s="28" t="s">
        <v>28</v>
      </c>
      <c r="B18" s="24" t="s">
        <v>39</v>
      </c>
      <c r="C18" s="32" t="s">
        <v>22</v>
      </c>
      <c r="D18" s="36">
        <f>F18+G18+E18</f>
        <v>22004500</v>
      </c>
      <c r="E18" s="36">
        <v>22000000</v>
      </c>
      <c r="F18" s="36">
        <v>4500</v>
      </c>
      <c r="G18" s="36">
        <v>0</v>
      </c>
      <c r="H18" s="38">
        <f>I18+J18+K18</f>
        <v>1739970</v>
      </c>
      <c r="I18" s="38">
        <v>1739970</v>
      </c>
      <c r="J18" s="38">
        <v>0</v>
      </c>
      <c r="K18" s="38">
        <v>0</v>
      </c>
      <c r="L18" s="18">
        <f t="shared" si="2"/>
        <v>7.907337135585903</v>
      </c>
      <c r="M18" s="18">
        <f>I18/E18*100</f>
        <v>7.908954545454545</v>
      </c>
      <c r="N18" s="33">
        <f t="shared" si="3"/>
        <v>0</v>
      </c>
      <c r="O18" s="33"/>
    </row>
    <row r="19" spans="1:15" ht="61.5" customHeight="1">
      <c r="A19" s="28" t="s">
        <v>29</v>
      </c>
      <c r="B19" s="23" t="s">
        <v>31</v>
      </c>
      <c r="C19" s="30"/>
      <c r="D19" s="34">
        <f>D20</f>
        <v>135142606</v>
      </c>
      <c r="E19" s="35">
        <f aca="true" t="shared" si="7" ref="E19:K19">E20</f>
        <v>0</v>
      </c>
      <c r="F19" s="35">
        <f t="shared" si="7"/>
        <v>0</v>
      </c>
      <c r="G19" s="35">
        <f t="shared" si="7"/>
        <v>135142606</v>
      </c>
      <c r="H19" s="35">
        <f t="shared" si="7"/>
        <v>54747218.22</v>
      </c>
      <c r="I19" s="35">
        <f t="shared" si="7"/>
        <v>0</v>
      </c>
      <c r="J19" s="35">
        <f t="shared" si="7"/>
        <v>0</v>
      </c>
      <c r="K19" s="35">
        <f t="shared" si="7"/>
        <v>54747218.22</v>
      </c>
      <c r="L19" s="12">
        <f t="shared" si="2"/>
        <v>40.510701872953376</v>
      </c>
      <c r="M19" s="12"/>
      <c r="N19" s="14"/>
      <c r="O19" s="14">
        <f t="shared" si="4"/>
        <v>40.510701872953376</v>
      </c>
    </row>
    <row r="20" spans="1:15" ht="45" customHeight="1">
      <c r="A20" s="28" t="s">
        <v>30</v>
      </c>
      <c r="B20" s="24" t="s">
        <v>20</v>
      </c>
      <c r="C20" s="27" t="s">
        <v>33</v>
      </c>
      <c r="D20" s="36">
        <f>F20+G20+E20</f>
        <v>135142606</v>
      </c>
      <c r="E20" s="36">
        <v>0</v>
      </c>
      <c r="F20" s="36">
        <v>0</v>
      </c>
      <c r="G20" s="31">
        <v>135142606</v>
      </c>
      <c r="H20" s="37">
        <f>I20+J20+K20</f>
        <v>54747218.22</v>
      </c>
      <c r="I20" s="37">
        <v>0</v>
      </c>
      <c r="J20" s="37">
        <v>0</v>
      </c>
      <c r="K20" s="37">
        <v>54747218.22</v>
      </c>
      <c r="L20" s="18">
        <f t="shared" si="2"/>
        <v>40.510701872953376</v>
      </c>
      <c r="M20" s="18"/>
      <c r="N20" s="33"/>
      <c r="O20" s="33">
        <f t="shared" si="4"/>
        <v>40.510701872953376</v>
      </c>
    </row>
    <row r="21" spans="1:7" ht="18.75">
      <c r="A21" s="5"/>
      <c r="B21" s="1"/>
      <c r="C21" s="1"/>
      <c r="D21" s="1"/>
      <c r="E21" s="1"/>
      <c r="F21" s="1"/>
      <c r="G21" s="1"/>
    </row>
    <row r="22" spans="1:7" ht="43.5" customHeight="1" hidden="1">
      <c r="A22" s="39" t="s">
        <v>21</v>
      </c>
      <c r="B22" s="39"/>
      <c r="C22" s="39"/>
      <c r="D22" s="39"/>
      <c r="E22" s="39"/>
      <c r="F22" s="1"/>
      <c r="G22" s="1"/>
    </row>
    <row r="23" spans="1:7" ht="18.75">
      <c r="A23" s="5"/>
      <c r="B23" s="1"/>
      <c r="C23" s="1"/>
      <c r="D23" s="1"/>
      <c r="E23" s="1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  <row r="173" spans="1:7" ht="18.75">
      <c r="A173" s="5"/>
      <c r="B173" s="1"/>
      <c r="C173" s="1"/>
      <c r="D173" s="1"/>
      <c r="E173" s="1"/>
      <c r="F173" s="1"/>
      <c r="G173" s="1"/>
    </row>
  </sheetData>
  <sheetProtection/>
  <mergeCells count="10">
    <mergeCell ref="A22:E22"/>
    <mergeCell ref="A5:C5"/>
    <mergeCell ref="A1:O1"/>
    <mergeCell ref="A2:A3"/>
    <mergeCell ref="C2:C3"/>
    <mergeCell ref="D2:G2"/>
    <mergeCell ref="H2:K2"/>
    <mergeCell ref="L2:O2"/>
    <mergeCell ref="A9:A10"/>
    <mergeCell ref="B9:B10"/>
  </mergeCells>
  <printOptions/>
  <pageMargins left="0" right="0" top="0.3937007874015748" bottom="0" header="0.31496062992125984" footer="0.31496062992125984"/>
  <pageSetup fitToHeight="17" fitToWidth="1" orientation="landscape" paperSize="9" scale="4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Поткина Ирина Владимировна</cp:lastModifiedBy>
  <cp:lastPrinted>2023-07-26T11:03:23Z</cp:lastPrinted>
  <dcterms:created xsi:type="dcterms:W3CDTF">2012-05-22T08:33:39Z</dcterms:created>
  <dcterms:modified xsi:type="dcterms:W3CDTF">2023-07-26T11:31:24Z</dcterms:modified>
  <cp:category/>
  <cp:version/>
  <cp:contentType/>
  <cp:contentStatus/>
</cp:coreProperties>
</file>