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3 исполнение бюджета\Отчет за 2 квартал 2023 г\На сайт проект постановления за 1 полугодие 2023 года\"/>
    </mc:Choice>
  </mc:AlternateContent>
  <bookViews>
    <workbookView xWindow="0" yWindow="0" windowWidth="23040" windowHeight="8796"/>
  </bookViews>
  <sheets>
    <sheet name="2023" sheetId="5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'2023'!$A$4:$II$4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гггггг" localSheetId="0">#REF!</definedName>
    <definedName name="гггггг">#REF!</definedName>
    <definedName name="елена" localSheetId="0">[1]доходы!#REF!</definedName>
    <definedName name="елена">[1]доходы!#REF!</definedName>
    <definedName name="жжжжжжжж" localSheetId="0">#REF!</definedName>
    <definedName name="жжжжжжжж">#REF!</definedName>
    <definedName name="_xlnm.Print_Titles" localSheetId="0">'2023'!$4:$4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лллллл" localSheetId="0">#REF!</definedName>
    <definedName name="лллллл">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J49" i="5" l="1"/>
  <c r="L49" i="5"/>
  <c r="K49" i="5"/>
  <c r="I49" i="5"/>
  <c r="H49" i="5"/>
  <c r="G47" i="5"/>
  <c r="G48" i="5"/>
  <c r="G49" i="5"/>
  <c r="G50" i="5"/>
  <c r="G52" i="5"/>
  <c r="G53" i="5"/>
  <c r="J47" i="5"/>
  <c r="J48" i="5"/>
  <c r="G43" i="5"/>
  <c r="G44" i="5"/>
  <c r="G45" i="5"/>
  <c r="L30" i="5"/>
  <c r="L29" i="5"/>
  <c r="I30" i="5"/>
  <c r="I29" i="5"/>
  <c r="I10" i="5"/>
  <c r="L40" i="5"/>
  <c r="L41" i="5"/>
  <c r="I40" i="5"/>
  <c r="I41" i="5"/>
  <c r="G38" i="5"/>
  <c r="G39" i="5"/>
  <c r="G32" i="5"/>
  <c r="G33" i="5"/>
  <c r="G34" i="5"/>
  <c r="G35" i="5"/>
  <c r="G36" i="5"/>
  <c r="G30" i="5"/>
  <c r="G25" i="5"/>
  <c r="G26" i="5"/>
  <c r="G27" i="5"/>
  <c r="G28" i="5"/>
  <c r="G19" i="5"/>
  <c r="G20" i="5"/>
  <c r="G21" i="5"/>
  <c r="G22" i="5"/>
  <c r="G23" i="5"/>
  <c r="G18" i="5"/>
  <c r="G15" i="5"/>
  <c r="G16" i="5"/>
  <c r="G17" i="5"/>
  <c r="G13" i="5"/>
  <c r="G6" i="5"/>
  <c r="G7" i="5"/>
  <c r="G8" i="5"/>
  <c r="G9" i="5"/>
  <c r="G10" i="5"/>
  <c r="G11" i="5"/>
  <c r="G12" i="5"/>
  <c r="F6" i="5"/>
  <c r="D46" i="5"/>
  <c r="D42" i="5"/>
  <c r="D40" i="5"/>
  <c r="D37" i="5"/>
  <c r="D29" i="5"/>
  <c r="D51" i="5"/>
  <c r="D31" i="5"/>
  <c r="D24" i="5"/>
  <c r="D18" i="5"/>
  <c r="D14" i="5"/>
  <c r="H7" i="5"/>
  <c r="H8" i="5"/>
  <c r="L53" i="5" l="1"/>
  <c r="K53" i="5"/>
  <c r="J53" i="5"/>
  <c r="I53" i="5"/>
  <c r="H53" i="5"/>
  <c r="L52" i="5"/>
  <c r="K52" i="5"/>
  <c r="J52" i="5"/>
  <c r="I52" i="5"/>
  <c r="H52" i="5"/>
  <c r="F51" i="5"/>
  <c r="E51" i="5"/>
  <c r="C51" i="5"/>
  <c r="L50" i="5"/>
  <c r="K50" i="5"/>
  <c r="J50" i="5"/>
  <c r="I50" i="5"/>
  <c r="H50" i="5"/>
  <c r="L48" i="5"/>
  <c r="K48" i="5"/>
  <c r="I48" i="5"/>
  <c r="H48" i="5"/>
  <c r="L47" i="5"/>
  <c r="K47" i="5"/>
  <c r="I47" i="5"/>
  <c r="H47" i="5"/>
  <c r="F46" i="5"/>
  <c r="J46" i="5" s="1"/>
  <c r="E46" i="5"/>
  <c r="C46" i="5"/>
  <c r="L45" i="5"/>
  <c r="K45" i="5"/>
  <c r="J45" i="5"/>
  <c r="I45" i="5"/>
  <c r="H45" i="5"/>
  <c r="L44" i="5"/>
  <c r="K44" i="5"/>
  <c r="J44" i="5"/>
  <c r="I44" i="5"/>
  <c r="H44" i="5"/>
  <c r="L43" i="5"/>
  <c r="K43" i="5"/>
  <c r="J43" i="5"/>
  <c r="I43" i="5"/>
  <c r="H43" i="5"/>
  <c r="F42" i="5"/>
  <c r="E42" i="5"/>
  <c r="C42" i="5"/>
  <c r="K41" i="5"/>
  <c r="J41" i="5"/>
  <c r="H41" i="5"/>
  <c r="G41" i="5"/>
  <c r="F40" i="5"/>
  <c r="E40" i="5"/>
  <c r="C40" i="5"/>
  <c r="L39" i="5"/>
  <c r="K39" i="5"/>
  <c r="J39" i="5"/>
  <c r="I39" i="5"/>
  <c r="H39" i="5"/>
  <c r="L38" i="5"/>
  <c r="K38" i="5"/>
  <c r="J38" i="5"/>
  <c r="I38" i="5"/>
  <c r="H38" i="5"/>
  <c r="F37" i="5"/>
  <c r="E37" i="5"/>
  <c r="C37" i="5"/>
  <c r="L36" i="5"/>
  <c r="K36" i="5"/>
  <c r="J36" i="5"/>
  <c r="I36" i="5"/>
  <c r="H36" i="5"/>
  <c r="L35" i="5"/>
  <c r="K35" i="5"/>
  <c r="J35" i="5"/>
  <c r="I35" i="5"/>
  <c r="H35" i="5"/>
  <c r="L34" i="5"/>
  <c r="K34" i="5"/>
  <c r="J34" i="5"/>
  <c r="I34" i="5"/>
  <c r="H34" i="5"/>
  <c r="L33" i="5"/>
  <c r="K33" i="5"/>
  <c r="J33" i="5"/>
  <c r="I33" i="5"/>
  <c r="H33" i="5"/>
  <c r="L32" i="5"/>
  <c r="K32" i="5"/>
  <c r="J32" i="5"/>
  <c r="I32" i="5"/>
  <c r="H32" i="5"/>
  <c r="F31" i="5"/>
  <c r="E31" i="5"/>
  <c r="C31" i="5"/>
  <c r="K30" i="5"/>
  <c r="J30" i="5"/>
  <c r="H30" i="5"/>
  <c r="F29" i="5"/>
  <c r="E29" i="5"/>
  <c r="C29" i="5"/>
  <c r="L28" i="5"/>
  <c r="K28" i="5"/>
  <c r="J28" i="5"/>
  <c r="I28" i="5"/>
  <c r="H28" i="5"/>
  <c r="L27" i="5"/>
  <c r="K27" i="5"/>
  <c r="J27" i="5"/>
  <c r="I27" i="5"/>
  <c r="H27" i="5"/>
  <c r="L26" i="5"/>
  <c r="K26" i="5"/>
  <c r="J26" i="5"/>
  <c r="I26" i="5"/>
  <c r="H26" i="5"/>
  <c r="L25" i="5"/>
  <c r="K25" i="5"/>
  <c r="J25" i="5"/>
  <c r="I25" i="5"/>
  <c r="H25" i="5"/>
  <c r="F24" i="5"/>
  <c r="E24" i="5"/>
  <c r="C24" i="5"/>
  <c r="L23" i="5"/>
  <c r="K23" i="5"/>
  <c r="J23" i="5"/>
  <c r="I23" i="5"/>
  <c r="H23" i="5"/>
  <c r="L22" i="5"/>
  <c r="K22" i="5"/>
  <c r="J22" i="5"/>
  <c r="I22" i="5"/>
  <c r="H22" i="5"/>
  <c r="L21" i="5"/>
  <c r="K21" i="5"/>
  <c r="J21" i="5"/>
  <c r="I21" i="5"/>
  <c r="H21" i="5"/>
  <c r="L20" i="5"/>
  <c r="K20" i="5"/>
  <c r="J20" i="5"/>
  <c r="I20" i="5"/>
  <c r="H20" i="5"/>
  <c r="L19" i="5"/>
  <c r="K19" i="5"/>
  <c r="J19" i="5"/>
  <c r="I19" i="5"/>
  <c r="H19" i="5"/>
  <c r="F18" i="5"/>
  <c r="E18" i="5"/>
  <c r="C18" i="5"/>
  <c r="L17" i="5"/>
  <c r="K17" i="5"/>
  <c r="J17" i="5"/>
  <c r="I17" i="5"/>
  <c r="H17" i="5"/>
  <c r="L16" i="5"/>
  <c r="K16" i="5"/>
  <c r="J16" i="5"/>
  <c r="I16" i="5"/>
  <c r="H16" i="5"/>
  <c r="L15" i="5"/>
  <c r="K15" i="5"/>
  <c r="J15" i="5"/>
  <c r="I15" i="5"/>
  <c r="H15" i="5"/>
  <c r="F14" i="5"/>
  <c r="E14" i="5"/>
  <c r="C14" i="5"/>
  <c r="L13" i="5"/>
  <c r="K13" i="5"/>
  <c r="J13" i="5"/>
  <c r="I13" i="5"/>
  <c r="H13" i="5"/>
  <c r="K12" i="5"/>
  <c r="J12" i="5"/>
  <c r="I12" i="5"/>
  <c r="H12" i="5"/>
  <c r="L11" i="5"/>
  <c r="K11" i="5"/>
  <c r="J11" i="5"/>
  <c r="I11" i="5"/>
  <c r="H11" i="5"/>
  <c r="K10" i="5"/>
  <c r="J10" i="5"/>
  <c r="H10" i="5"/>
  <c r="L9" i="5"/>
  <c r="K9" i="5"/>
  <c r="J9" i="5"/>
  <c r="I9" i="5"/>
  <c r="H9" i="5"/>
  <c r="L8" i="5"/>
  <c r="K8" i="5"/>
  <c r="J8" i="5"/>
  <c r="I8" i="5"/>
  <c r="L7" i="5"/>
  <c r="K7" i="5"/>
  <c r="J7" i="5"/>
  <c r="I7" i="5"/>
  <c r="E6" i="5"/>
  <c r="D6" i="5"/>
  <c r="D5" i="5" s="1"/>
  <c r="C6" i="5"/>
  <c r="C5" i="5" l="1"/>
  <c r="F5" i="5"/>
  <c r="G5" i="5" s="1"/>
  <c r="L31" i="5"/>
  <c r="E5" i="5"/>
  <c r="G29" i="5"/>
  <c r="G31" i="5"/>
  <c r="H37" i="5"/>
  <c r="H42" i="5"/>
  <c r="H24" i="5"/>
  <c r="H29" i="5"/>
  <c r="H31" i="5"/>
  <c r="I24" i="5"/>
  <c r="I31" i="5"/>
  <c r="L46" i="5"/>
  <c r="H51" i="5"/>
  <c r="I6" i="5"/>
  <c r="I51" i="5"/>
  <c r="G46" i="5"/>
  <c r="H46" i="5"/>
  <c r="I46" i="5"/>
  <c r="I42" i="5"/>
  <c r="G42" i="5"/>
  <c r="G40" i="5"/>
  <c r="H40" i="5"/>
  <c r="I37" i="5"/>
  <c r="K18" i="5"/>
  <c r="K14" i="5"/>
  <c r="K51" i="5"/>
  <c r="G51" i="5"/>
  <c r="L51" i="5"/>
  <c r="K46" i="5"/>
  <c r="J42" i="5"/>
  <c r="K40" i="5"/>
  <c r="K37" i="5"/>
  <c r="G37" i="5"/>
  <c r="L37" i="5"/>
  <c r="K31" i="5"/>
  <c r="K29" i="5"/>
  <c r="J29" i="5"/>
  <c r="L24" i="5"/>
  <c r="G24" i="5"/>
  <c r="H18" i="5"/>
  <c r="I18" i="5"/>
  <c r="G14" i="5"/>
  <c r="H14" i="5"/>
  <c r="I14" i="5"/>
  <c r="J6" i="5"/>
  <c r="K6" i="5"/>
  <c r="L6" i="5"/>
  <c r="J14" i="5"/>
  <c r="J18" i="5"/>
  <c r="J24" i="5"/>
  <c r="H6" i="5"/>
  <c r="K24" i="5"/>
  <c r="K42" i="5"/>
  <c r="L14" i="5"/>
  <c r="L18" i="5"/>
  <c r="J31" i="5"/>
  <c r="J37" i="5"/>
  <c r="L42" i="5"/>
  <c r="J51" i="5"/>
  <c r="J40" i="5"/>
  <c r="I5" i="5" l="1"/>
  <c r="L5" i="5"/>
  <c r="J5" i="5"/>
  <c r="K5" i="5"/>
  <c r="H5" i="5"/>
</calcChain>
</file>

<file path=xl/sharedStrings.xml><?xml version="1.0" encoding="utf-8"?>
<sst xmlns="http://schemas.openxmlformats.org/spreadsheetml/2006/main" count="112" uniqueCount="112">
  <si>
    <t>1202</t>
  </si>
  <si>
    <t>Периодическая печать и издательства</t>
  </si>
  <si>
    <t>1201</t>
  </si>
  <si>
    <t>Телевидение и радиовещание</t>
  </si>
  <si>
    <t>1200</t>
  </si>
  <si>
    <t>СРЕДСТВА МАССОВОЙ ИНФОРМАЦИИ</t>
  </si>
  <si>
    <t>1105</t>
  </si>
  <si>
    <t>Другие вопросы в области физической культуры и спорта</t>
  </si>
  <si>
    <t>1102</t>
  </si>
  <si>
    <t>Массовый спорт</t>
  </si>
  <si>
    <t>1101</t>
  </si>
  <si>
    <t>Физическая культура</t>
  </si>
  <si>
    <t>1100</t>
  </si>
  <si>
    <t>ФИЗИЧЕСКАЯ КУЛЬТУРА И СПОРТ</t>
  </si>
  <si>
    <t>1004</t>
  </si>
  <si>
    <t>Охрана семьи и детства</t>
  </si>
  <si>
    <t>1003</t>
  </si>
  <si>
    <t>Социальное обеспечение населения</t>
  </si>
  <si>
    <t>1001</t>
  </si>
  <si>
    <t>Пенсионное обеспечение</t>
  </si>
  <si>
    <t>1000</t>
  </si>
  <si>
    <t>СОЦИАЛЬНАЯ ПОЛИТИКА</t>
  </si>
  <si>
    <t>0909</t>
  </si>
  <si>
    <t>Другие вопросы в области здравоохранения</t>
  </si>
  <si>
    <t>0900</t>
  </si>
  <si>
    <t>ЗДРАВООХРАНЕНИЕ</t>
  </si>
  <si>
    <t>0804</t>
  </si>
  <si>
    <t>Другие вопросы в области культуры, кинематографии</t>
  </si>
  <si>
    <t>0801</t>
  </si>
  <si>
    <t>Культура</t>
  </si>
  <si>
    <t>0800</t>
  </si>
  <si>
    <t>КУЛЬТУРА, КИНЕМАТОГРАФИЯ</t>
  </si>
  <si>
    <t>0709</t>
  </si>
  <si>
    <t>Другие вопросы в области образования</t>
  </si>
  <si>
    <t>0707</t>
  </si>
  <si>
    <t>Молодежная политика</t>
  </si>
  <si>
    <t>0703</t>
  </si>
  <si>
    <t>Дополнительное образование детей</t>
  </si>
  <si>
    <t>0702</t>
  </si>
  <si>
    <t>Общее образование</t>
  </si>
  <si>
    <t>0701</t>
  </si>
  <si>
    <t>Дошкольное образование</t>
  </si>
  <si>
    <t>0700</t>
  </si>
  <si>
    <t>ОБРАЗОВАНИЕ</t>
  </si>
  <si>
    <t>0605</t>
  </si>
  <si>
    <t>Другие вопросы в области охраны окружающей среды</t>
  </si>
  <si>
    <t>0600</t>
  </si>
  <si>
    <t>ОХРАНА ОКРУЖАЮЩЕЙ СРЕДЫ</t>
  </si>
  <si>
    <t>0505</t>
  </si>
  <si>
    <t>Другие вопросы в области жилищно-коммунального хозяйства</t>
  </si>
  <si>
    <t>0503</t>
  </si>
  <si>
    <t>Благоустройство</t>
  </si>
  <si>
    <t>0502</t>
  </si>
  <si>
    <t>Коммунальное хозяйство</t>
  </si>
  <si>
    <t>0501</t>
  </si>
  <si>
    <t>Жилищное хозяйство</t>
  </si>
  <si>
    <t>0500</t>
  </si>
  <si>
    <t>ЖИЛИЩНО-КОММУНАЛЬНОЕ ХОЗЯЙСТВО</t>
  </si>
  <si>
    <t>0412</t>
  </si>
  <si>
    <t>Другие вопросы в области национальной экономики</t>
  </si>
  <si>
    <t>0409</t>
  </si>
  <si>
    <t>Дорожное хозяйство (дорожные фонды)</t>
  </si>
  <si>
    <t>0408</t>
  </si>
  <si>
    <t>Транспорт</t>
  </si>
  <si>
    <t>0405</t>
  </si>
  <si>
    <t>Сельское хозяйство и рыболовство</t>
  </si>
  <si>
    <t>0401</t>
  </si>
  <si>
    <t>Общеэкономические вопросы</t>
  </si>
  <si>
    <t>0400</t>
  </si>
  <si>
    <t>НАЦИОНАЛЬНАЯ ЭКОНОМИКА</t>
  </si>
  <si>
    <t>0314</t>
  </si>
  <si>
    <t>Другие вопросы в области национальной безопасности и правоохранительной деятельности</t>
  </si>
  <si>
    <t>0304</t>
  </si>
  <si>
    <t>Органы юстиции</t>
  </si>
  <si>
    <t>0300</t>
  </si>
  <si>
    <t>НАЦИОНАЛЬНАЯ БЕЗОПАСНОСТЬ И ПРАВООХРАНИТЕЛЬНАЯ ДЕЯТЕЛЬНОСТЬ</t>
  </si>
  <si>
    <t>0113</t>
  </si>
  <si>
    <t>Другие общегосударственные вопросы</t>
  </si>
  <si>
    <t>0111</t>
  </si>
  <si>
    <t>Резервные фонды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</si>
  <si>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</si>
  <si>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</si>
  <si>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0105</t>
  </si>
  <si>
    <t>Судебная система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</si>
  <si>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</si>
  <si>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</si>
  <si>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</si>
  <si>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</si>
  <si>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</si>
  <si>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</si>
  <si>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0100</t>
  </si>
  <si>
    <t>ОБЩЕГОСУДАРСТВЕННЫЕ ВОПРОСЫ</t>
  </si>
  <si>
    <t/>
  </si>
  <si>
    <t>РАСХОДЫ</t>
  </si>
  <si>
    <t>РзПр</t>
  </si>
  <si>
    <t xml:space="preserve"> Наименование</t>
  </si>
  <si>
    <t>Исполнение, руб.</t>
  </si>
  <si>
    <t xml:space="preserve">Отклонение от первоначального плана                   (гр.3-гр.6),  руб. </t>
  </si>
  <si>
    <t xml:space="preserve">Отклонение от уточненного плана                   (гр.4-гр.6),  руб. 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</si>
  <si>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</si>
  <si>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</si>
  <si>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Спорт высших достижений</t>
  </si>
  <si>
    <t>1103</t>
  </si>
  <si>
    <t>в рублях</t>
  </si>
  <si>
    <t>Первоначальный план на 2023 год, руб.</t>
  </si>
  <si>
    <t>Уточненный план на 2023 год, руб.</t>
  </si>
  <si>
    <t>Анализ исполнения расходов бюджета города Нефтеюганска за 1 полугодие 2023 года по разделам, подразделам классификации расходов</t>
  </si>
  <si>
    <t>План 1 полугодия 2023 года, руб.</t>
  </si>
  <si>
    <t xml:space="preserve">Отклонение от плана                              1 полугодия                   (гр.5-гр.6),  руб. </t>
  </si>
  <si>
    <t>% исполнения к плану 1 полугодия (гр.6/гр.5)*100</t>
  </si>
  <si>
    <t>% исполнения к уточненному плану (гр.6/гр.4)*100</t>
  </si>
  <si>
    <t>% исполнения к первоначальному плану (гр.6/гр.3)*100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</si>
</sst>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16">
    <xf numFmtId="0" fontId="0" fillId="0" borderId="0" xfId="0"/>
    <xf numFmtId="0" fontId="3" fillId="0" borderId="0" xfId="0" applyFont="1"/>
    <xf numFmtId="49" fontId="3" fillId="0" borderId="1" xfId="0" applyNumberFormat="1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left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Fill="1"/>
    <xf numFmtId="0" fontId="4" fillId="0" borderId="2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 applyProtection="1">
      <alignment horizontal="right"/>
    </xf>
    <xf numFmtId="4" fontId="3" fillId="0" borderId="1" xfId="1" applyNumberFormat="1" applyFont="1" applyFill="1" applyBorder="1" applyAlignment="1">
      <alignment horizontal="right"/>
    </xf>
    <xf numFmtId="4" fontId="3" fillId="0" borderId="1" xfId="3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I53"/>
  <sheetViews>
    <sheetView tabSelected="1" topLeftCell="A31" zoomScale="75" zoomScaleNormal="75" workbookViewId="0">
      <selection activeCell="I9" sqref="I9"/>
    </sheetView>
  </sheetViews>
  <sheetFormatPr defaultColWidth="9.109375" defaultRowHeight="18" x14ac:dyDescent="0.35"/>
  <cols>
    <col min="1" max="1" width="61" style="1" customWidth="1"/>
    <col min="2" max="2" width="8.44140625" style="1" customWidth="1"/>
    <col min="3" max="3" width="21.88671875" style="6" customWidth="1"/>
    <col min="4" max="4" width="23.109375" style="1" customWidth="1"/>
    <col min="5" max="5" width="20.33203125" style="1" customWidth="1"/>
    <col min="6" max="6" width="20.44140625" style="1" customWidth="1"/>
    <col min="7" max="7" width="23.44140625" style="1" customWidth="1"/>
    <col min="8" max="8" width="21.88671875" style="1" customWidth="1"/>
    <col min="9" max="9" width="18.33203125" style="1" customWidth="1"/>
    <col min="10" max="10" width="15.33203125" style="1" customWidth="1"/>
    <col min="11" max="11" width="17.5546875" style="1" customWidth="1"/>
    <col min="12" max="12" width="16.6640625" style="1" customWidth="1"/>
    <col min="13" max="16384" width="9.109375" style="1"/>
  </cols>
  <sheetData>
    <row r="1" spans="1:243" customFormat="1" ht="36" customHeight="1" x14ac:dyDescent="0.25">
      <c r="A1" s="15" t="s">
        <v>106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243" customFormat="1" x14ac:dyDescent="0.35">
      <c r="A2" s="1"/>
      <c r="B2" s="1"/>
      <c r="C2" s="10"/>
      <c r="D2" s="5"/>
      <c r="E2" s="5"/>
      <c r="G2" s="6"/>
      <c r="K2" s="5"/>
      <c r="L2" s="5" t="s">
        <v>103</v>
      </c>
    </row>
    <row r="3" spans="1:243" customFormat="1" ht="85.5" customHeight="1" x14ac:dyDescent="0.35">
      <c r="A3" s="7" t="s">
        <v>95</v>
      </c>
      <c r="B3" s="7" t="s">
        <v>94</v>
      </c>
      <c r="C3" s="8" t="s">
        <v>104</v>
      </c>
      <c r="D3" s="9" t="s">
        <v>105</v>
      </c>
      <c r="E3" s="9" t="s">
        <v>107</v>
      </c>
      <c r="F3" s="9" t="s">
        <v>96</v>
      </c>
      <c r="G3" s="9" t="s">
        <v>97</v>
      </c>
      <c r="H3" s="9" t="s">
        <v>98</v>
      </c>
      <c r="I3" s="9" t="s">
        <v>108</v>
      </c>
      <c r="J3" s="9" t="s">
        <v>111</v>
      </c>
      <c r="K3" s="9" t="s">
        <v>110</v>
      </c>
      <c r="L3" s="9" t="s">
        <v>109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</row>
    <row r="4" spans="1:243" customFormat="1" x14ac:dyDescent="0.35">
      <c r="A4" s="4">
        <v>1</v>
      </c>
      <c r="B4" s="4">
        <v>2</v>
      </c>
      <c r="C4" s="11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</row>
    <row r="5" spans="1:243" x14ac:dyDescent="0.35">
      <c r="A5" s="3" t="s">
        <v>93</v>
      </c>
      <c r="B5" s="2" t="s">
        <v>92</v>
      </c>
      <c r="C5" s="12">
        <f>C6+C14+C18+C24+C29+C31+C37+C40+C42+C46+C51</f>
        <v>14887731806</v>
      </c>
      <c r="D5" s="12">
        <f t="shared" ref="D5:F5" si="0">D6+D14+D18+D24+D29+D31+D37+D40+D42+D46+D51</f>
        <v>16853217555.35</v>
      </c>
      <c r="E5" s="12">
        <f t="shared" si="0"/>
        <v>8625652424.3000011</v>
      </c>
      <c r="F5" s="12">
        <f t="shared" si="0"/>
        <v>7632030668.1999989</v>
      </c>
      <c r="G5" s="13">
        <f>C5-F5</f>
        <v>7255701137.8000011</v>
      </c>
      <c r="H5" s="13">
        <f>D5-F5</f>
        <v>9221186887.1500015</v>
      </c>
      <c r="I5" s="13">
        <f>E5-F5</f>
        <v>993621756.10000229</v>
      </c>
      <c r="J5" s="13">
        <f>F5/C5*100</f>
        <v>51.26389142182267</v>
      </c>
      <c r="K5" s="14">
        <f>F5/D5*100</f>
        <v>45.285303195870959</v>
      </c>
      <c r="L5" s="14">
        <f>F5/E5*100</f>
        <v>88.480619120464539</v>
      </c>
    </row>
    <row r="6" spans="1:243" x14ac:dyDescent="0.35">
      <c r="A6" s="3" t="s">
        <v>91</v>
      </c>
      <c r="B6" s="2" t="s">
        <v>90</v>
      </c>
      <c r="C6" s="12">
        <f>SUM(C7:C13)</f>
        <v>802977700</v>
      </c>
      <c r="D6" s="12">
        <f>SUM(D7:D13)</f>
        <v>1000008006</v>
      </c>
      <c r="E6" s="12">
        <f>SUM(E7:E13)</f>
        <v>454188865.81</v>
      </c>
      <c r="F6" s="12">
        <f>SUM(F7:F13)</f>
        <v>395107812.65999997</v>
      </c>
      <c r="G6" s="13">
        <f t="shared" ref="G6:G12" si="1">C6-F6</f>
        <v>407869887.34000003</v>
      </c>
      <c r="H6" s="13">
        <f t="shared" ref="H6:H53" si="2">D6-F6</f>
        <v>604900193.34000003</v>
      </c>
      <c r="I6" s="13">
        <f t="shared" ref="I6:I53" si="3">E6-F6</f>
        <v>59081053.150000036</v>
      </c>
      <c r="J6" s="13">
        <f t="shared" ref="J6:J53" si="4">F6/C6*100</f>
        <v>49.205328200272561</v>
      </c>
      <c r="K6" s="14">
        <f t="shared" ref="K6:K53" si="5">F6/D6*100</f>
        <v>39.510464945217642</v>
      </c>
      <c r="L6" s="14">
        <f t="shared" ref="L6:L53" si="6">F6/E6*100</f>
        <v>86.99196356462086</v>
      </c>
    </row>
    <row r="7" spans="1:243" ht="54" x14ac:dyDescent="0.35">
      <c r="A7" s="3" t="s">
        <v>89</v>
      </c>
      <c r="B7" s="2" t="s">
        <v>88</v>
      </c>
      <c r="C7" s="12">
        <v>6259800</v>
      </c>
      <c r="D7" s="12">
        <v>8047046</v>
      </c>
      <c r="E7" s="12">
        <v>4004000</v>
      </c>
      <c r="F7" s="12">
        <v>3960528.84</v>
      </c>
      <c r="G7" s="13">
        <f t="shared" si="1"/>
        <v>2299271.16</v>
      </c>
      <c r="H7" s="13">
        <f t="shared" si="2"/>
        <v>4086517.16</v>
      </c>
      <c r="I7" s="13">
        <f t="shared" si="3"/>
        <v>43471.160000000149</v>
      </c>
      <c r="J7" s="13">
        <f t="shared" si="4"/>
        <v>63.269255247771497</v>
      </c>
      <c r="K7" s="14">
        <f t="shared" si="5"/>
        <v>49.217176588775558</v>
      </c>
      <c r="L7" s="14">
        <f t="shared" si="6"/>
        <v>98.914306693306685</v>
      </c>
    </row>
    <row r="8" spans="1:243" ht="72" x14ac:dyDescent="0.35">
      <c r="A8" s="3" t="s">
        <v>87</v>
      </c>
      <c r="B8" s="2" t="s">
        <v>86</v>
      </c>
      <c r="C8" s="12">
        <v>29972700</v>
      </c>
      <c r="D8" s="12">
        <v>34181941</v>
      </c>
      <c r="E8" s="12">
        <v>15044320</v>
      </c>
      <c r="F8" s="12">
        <v>13328483.689999999</v>
      </c>
      <c r="G8" s="13">
        <f t="shared" si="1"/>
        <v>16644216.310000001</v>
      </c>
      <c r="H8" s="13">
        <f t="shared" si="2"/>
        <v>20853457.310000002</v>
      </c>
      <c r="I8" s="13">
        <f t="shared" si="3"/>
        <v>1715836.3100000005</v>
      </c>
      <c r="J8" s="13">
        <f t="shared" si="4"/>
        <v>44.468745525094498</v>
      </c>
      <c r="K8" s="14">
        <f t="shared" si="5"/>
        <v>38.992764307913347</v>
      </c>
      <c r="L8" s="14">
        <f t="shared" si="6"/>
        <v>88.594789860891026</v>
      </c>
    </row>
    <row r="9" spans="1:243" ht="72" x14ac:dyDescent="0.35">
      <c r="A9" s="3" t="s">
        <v>85</v>
      </c>
      <c r="B9" s="2" t="s">
        <v>84</v>
      </c>
      <c r="C9" s="12">
        <v>227980100</v>
      </c>
      <c r="D9" s="12">
        <v>289698880</v>
      </c>
      <c r="E9" s="12">
        <v>134353409</v>
      </c>
      <c r="F9" s="12">
        <v>129510439.05</v>
      </c>
      <c r="G9" s="13">
        <f t="shared" si="1"/>
        <v>98469660.950000003</v>
      </c>
      <c r="H9" s="13">
        <f t="shared" si="2"/>
        <v>160188440.94999999</v>
      </c>
      <c r="I9" s="13">
        <f t="shared" si="3"/>
        <v>4842969.950000003</v>
      </c>
      <c r="J9" s="13">
        <f t="shared" si="4"/>
        <v>56.807782367847018</v>
      </c>
      <c r="K9" s="14">
        <f t="shared" si="5"/>
        <v>44.705191490557368</v>
      </c>
      <c r="L9" s="14">
        <f t="shared" si="6"/>
        <v>96.395350154457176</v>
      </c>
    </row>
    <row r="10" spans="1:243" x14ac:dyDescent="0.35">
      <c r="A10" s="3" t="s">
        <v>83</v>
      </c>
      <c r="B10" s="2" t="s">
        <v>82</v>
      </c>
      <c r="C10" s="12">
        <v>3300</v>
      </c>
      <c r="D10" s="12">
        <v>23400</v>
      </c>
      <c r="E10" s="12">
        <v>0</v>
      </c>
      <c r="F10" s="12">
        <v>0</v>
      </c>
      <c r="G10" s="13">
        <f t="shared" si="1"/>
        <v>3300</v>
      </c>
      <c r="H10" s="13">
        <f t="shared" si="2"/>
        <v>23400</v>
      </c>
      <c r="I10" s="13">
        <f t="shared" si="3"/>
        <v>0</v>
      </c>
      <c r="J10" s="13">
        <f t="shared" si="4"/>
        <v>0</v>
      </c>
      <c r="K10" s="14">
        <f t="shared" si="5"/>
        <v>0</v>
      </c>
      <c r="L10" s="14"/>
    </row>
    <row r="11" spans="1:243" ht="54" x14ac:dyDescent="0.35">
      <c r="A11" s="3" t="s">
        <v>81</v>
      </c>
      <c r="B11" s="2" t="s">
        <v>80</v>
      </c>
      <c r="C11" s="12">
        <v>104432500</v>
      </c>
      <c r="D11" s="12">
        <v>120651605</v>
      </c>
      <c r="E11" s="12">
        <v>53515065</v>
      </c>
      <c r="F11" s="12">
        <v>51854716.43</v>
      </c>
      <c r="G11" s="13">
        <f t="shared" si="1"/>
        <v>52577783.57</v>
      </c>
      <c r="H11" s="13">
        <f t="shared" si="2"/>
        <v>68796888.569999993</v>
      </c>
      <c r="I11" s="13">
        <f t="shared" si="3"/>
        <v>1660348.5700000003</v>
      </c>
      <c r="J11" s="13">
        <f t="shared" si="4"/>
        <v>49.653811246498933</v>
      </c>
      <c r="K11" s="14">
        <f t="shared" si="5"/>
        <v>42.978886546929893</v>
      </c>
      <c r="L11" s="14">
        <f t="shared" si="6"/>
        <v>96.89741838116052</v>
      </c>
    </row>
    <row r="12" spans="1:243" x14ac:dyDescent="0.35">
      <c r="A12" s="3" t="s">
        <v>79</v>
      </c>
      <c r="B12" s="2" t="s">
        <v>78</v>
      </c>
      <c r="C12" s="12">
        <v>5000000</v>
      </c>
      <c r="D12" s="12">
        <v>41299653</v>
      </c>
      <c r="E12" s="12">
        <v>0</v>
      </c>
      <c r="F12" s="12">
        <v>0</v>
      </c>
      <c r="G12" s="13">
        <f t="shared" si="1"/>
        <v>5000000</v>
      </c>
      <c r="H12" s="13">
        <f t="shared" si="2"/>
        <v>41299653</v>
      </c>
      <c r="I12" s="13">
        <f t="shared" si="3"/>
        <v>0</v>
      </c>
      <c r="J12" s="13">
        <f t="shared" si="4"/>
        <v>0</v>
      </c>
      <c r="K12" s="14">
        <f t="shared" si="5"/>
        <v>0</v>
      </c>
      <c r="L12" s="14"/>
    </row>
    <row r="13" spans="1:243" x14ac:dyDescent="0.35">
      <c r="A13" s="3" t="s">
        <v>77</v>
      </c>
      <c r="B13" s="2" t="s">
        <v>76</v>
      </c>
      <c r="C13" s="12">
        <v>429329300</v>
      </c>
      <c r="D13" s="12">
        <v>506105481</v>
      </c>
      <c r="E13" s="12">
        <v>247272071.81</v>
      </c>
      <c r="F13" s="12">
        <v>196453644.65000001</v>
      </c>
      <c r="G13" s="13">
        <f>C13-F13</f>
        <v>232875655.34999999</v>
      </c>
      <c r="H13" s="13">
        <f t="shared" si="2"/>
        <v>309651836.35000002</v>
      </c>
      <c r="I13" s="13">
        <f t="shared" si="3"/>
        <v>50818427.159999996</v>
      </c>
      <c r="J13" s="13">
        <f t="shared" si="4"/>
        <v>45.758266358713463</v>
      </c>
      <c r="K13" s="14">
        <f t="shared" si="5"/>
        <v>38.816739202632746</v>
      </c>
      <c r="L13" s="14">
        <f t="shared" si="6"/>
        <v>79.448375715051199</v>
      </c>
    </row>
    <row r="14" spans="1:243" ht="36" x14ac:dyDescent="0.35">
      <c r="A14" s="3" t="s">
        <v>75</v>
      </c>
      <c r="B14" s="2" t="s">
        <v>74</v>
      </c>
      <c r="C14" s="12">
        <f>SUM(C15:C17)</f>
        <v>44541600</v>
      </c>
      <c r="D14" s="12">
        <f>SUM(D15:D17)</f>
        <v>85274740</v>
      </c>
      <c r="E14" s="12">
        <f t="shared" ref="E14:F14" si="7">SUM(E15:E17)</f>
        <v>37507436</v>
      </c>
      <c r="F14" s="12">
        <f t="shared" si="7"/>
        <v>33731789.609999999</v>
      </c>
      <c r="G14" s="13">
        <f t="shared" ref="G14:G53" si="8">C14-F14</f>
        <v>10809810.390000001</v>
      </c>
      <c r="H14" s="13">
        <f t="shared" si="2"/>
        <v>51542950.390000001</v>
      </c>
      <c r="I14" s="13">
        <f t="shared" si="3"/>
        <v>3775646.3900000006</v>
      </c>
      <c r="J14" s="13">
        <f t="shared" si="4"/>
        <v>75.730978703055115</v>
      </c>
      <c r="K14" s="14">
        <f t="shared" si="5"/>
        <v>39.55660211922077</v>
      </c>
      <c r="L14" s="14">
        <f t="shared" si="6"/>
        <v>89.933605725541995</v>
      </c>
    </row>
    <row r="15" spans="1:243" x14ac:dyDescent="0.35">
      <c r="A15" s="3" t="s">
        <v>73</v>
      </c>
      <c r="B15" s="2" t="s">
        <v>72</v>
      </c>
      <c r="C15" s="12">
        <v>11192600</v>
      </c>
      <c r="D15" s="12">
        <v>13132820</v>
      </c>
      <c r="E15" s="12">
        <v>6786387</v>
      </c>
      <c r="F15" s="12">
        <v>6221064.5499999998</v>
      </c>
      <c r="G15" s="13">
        <f t="shared" si="8"/>
        <v>4971535.45</v>
      </c>
      <c r="H15" s="13">
        <f t="shared" si="2"/>
        <v>6911755.4500000002</v>
      </c>
      <c r="I15" s="13">
        <f t="shared" si="3"/>
        <v>565322.45000000019</v>
      </c>
      <c r="J15" s="13">
        <f t="shared" si="4"/>
        <v>55.581942980183328</v>
      </c>
      <c r="K15" s="14">
        <f t="shared" si="5"/>
        <v>47.370363333998334</v>
      </c>
      <c r="L15" s="14">
        <f t="shared" si="6"/>
        <v>91.669758149660481</v>
      </c>
    </row>
    <row r="16" spans="1:243" ht="54" x14ac:dyDescent="0.35">
      <c r="A16" s="3" t="s">
        <v>99</v>
      </c>
      <c r="B16" s="2" t="s">
        <v>100</v>
      </c>
      <c r="C16" s="12">
        <v>30160400</v>
      </c>
      <c r="D16" s="12">
        <v>39723305</v>
      </c>
      <c r="E16" s="12">
        <v>14718122</v>
      </c>
      <c r="F16" s="12">
        <v>12506667.359999999</v>
      </c>
      <c r="G16" s="13">
        <f t="shared" si="8"/>
        <v>17653732.640000001</v>
      </c>
      <c r="H16" s="13">
        <f t="shared" si="2"/>
        <v>27216637.640000001</v>
      </c>
      <c r="I16" s="13">
        <f t="shared" si="3"/>
        <v>2211454.6400000006</v>
      </c>
      <c r="J16" s="13">
        <f t="shared" si="4"/>
        <v>41.46718001087519</v>
      </c>
      <c r="K16" s="14">
        <f t="shared" si="5"/>
        <v>31.484458204069369</v>
      </c>
      <c r="L16" s="14">
        <f t="shared" si="6"/>
        <v>84.974614016652396</v>
      </c>
    </row>
    <row r="17" spans="1:12" ht="36" x14ac:dyDescent="0.35">
      <c r="A17" s="3" t="s">
        <v>71</v>
      </c>
      <c r="B17" s="2" t="s">
        <v>70</v>
      </c>
      <c r="C17" s="12">
        <v>3188600</v>
      </c>
      <c r="D17" s="12">
        <v>32418615</v>
      </c>
      <c r="E17" s="12">
        <v>16002927</v>
      </c>
      <c r="F17" s="12">
        <v>15004057.699999999</v>
      </c>
      <c r="G17" s="13">
        <f t="shared" si="8"/>
        <v>-11815457.699999999</v>
      </c>
      <c r="H17" s="13">
        <f t="shared" si="2"/>
        <v>17414557.300000001</v>
      </c>
      <c r="I17" s="13">
        <f t="shared" si="3"/>
        <v>998869.30000000075</v>
      </c>
      <c r="J17" s="13">
        <f t="shared" si="4"/>
        <v>470.55314871730536</v>
      </c>
      <c r="K17" s="14">
        <f t="shared" si="5"/>
        <v>46.282229206892396</v>
      </c>
      <c r="L17" s="14">
        <f t="shared" si="6"/>
        <v>93.758208732689965</v>
      </c>
    </row>
    <row r="18" spans="1:12" x14ac:dyDescent="0.35">
      <c r="A18" s="3" t="s">
        <v>69</v>
      </c>
      <c r="B18" s="2" t="s">
        <v>68</v>
      </c>
      <c r="C18" s="12">
        <f>SUM(C19:C23)</f>
        <v>807373400</v>
      </c>
      <c r="D18" s="12">
        <f>SUM(D19:D23)</f>
        <v>1150617655</v>
      </c>
      <c r="E18" s="12">
        <f>SUM(E19:E23)</f>
        <v>390391748</v>
      </c>
      <c r="F18" s="12">
        <f>SUM(F19:F23)</f>
        <v>355301573.31</v>
      </c>
      <c r="G18" s="13">
        <f>C18-F18</f>
        <v>452071826.69</v>
      </c>
      <c r="H18" s="13">
        <f t="shared" si="2"/>
        <v>795316081.69000006</v>
      </c>
      <c r="I18" s="13">
        <f t="shared" si="3"/>
        <v>35090174.689999998</v>
      </c>
      <c r="J18" s="13">
        <f t="shared" si="4"/>
        <v>44.007094277567234</v>
      </c>
      <c r="K18" s="14">
        <f t="shared" si="5"/>
        <v>30.879204031507758</v>
      </c>
      <c r="L18" s="14">
        <f t="shared" si="6"/>
        <v>91.0115480489101</v>
      </c>
    </row>
    <row r="19" spans="1:12" x14ac:dyDescent="0.35">
      <c r="A19" s="3" t="s">
        <v>67</v>
      </c>
      <c r="B19" s="2" t="s">
        <v>66</v>
      </c>
      <c r="C19" s="12">
        <v>4960300</v>
      </c>
      <c r="D19" s="12">
        <v>4665300</v>
      </c>
      <c r="E19" s="12">
        <v>1200000</v>
      </c>
      <c r="F19" s="12">
        <v>1195750</v>
      </c>
      <c r="G19" s="13">
        <f t="shared" ref="G19:G23" si="9">C19-F19</f>
        <v>3764550</v>
      </c>
      <c r="H19" s="13">
        <f t="shared" si="2"/>
        <v>3469550</v>
      </c>
      <c r="I19" s="13">
        <f t="shared" si="3"/>
        <v>4250</v>
      </c>
      <c r="J19" s="13">
        <f t="shared" si="4"/>
        <v>24.106404854545087</v>
      </c>
      <c r="K19" s="14">
        <f t="shared" si="5"/>
        <v>25.630720425267402</v>
      </c>
      <c r="L19" s="14">
        <f t="shared" si="6"/>
        <v>99.645833333333329</v>
      </c>
    </row>
    <row r="20" spans="1:12" x14ac:dyDescent="0.35">
      <c r="A20" s="3" t="s">
        <v>65</v>
      </c>
      <c r="B20" s="2" t="s">
        <v>64</v>
      </c>
      <c r="C20" s="12">
        <v>44234500</v>
      </c>
      <c r="D20" s="12">
        <v>56713700</v>
      </c>
      <c r="E20" s="12">
        <v>29714536</v>
      </c>
      <c r="F20" s="12">
        <v>20376392.449999999</v>
      </c>
      <c r="G20" s="13">
        <f t="shared" si="9"/>
        <v>23858107.550000001</v>
      </c>
      <c r="H20" s="13">
        <f t="shared" si="2"/>
        <v>36337307.549999997</v>
      </c>
      <c r="I20" s="13">
        <f t="shared" si="3"/>
        <v>9338143.5500000007</v>
      </c>
      <c r="J20" s="13">
        <f t="shared" si="4"/>
        <v>46.064480100374141</v>
      </c>
      <c r="K20" s="14">
        <f t="shared" si="5"/>
        <v>35.928518946921109</v>
      </c>
      <c r="L20" s="14">
        <f t="shared" si="6"/>
        <v>68.573820065707906</v>
      </c>
    </row>
    <row r="21" spans="1:12" x14ac:dyDescent="0.35">
      <c r="A21" s="3" t="s">
        <v>63</v>
      </c>
      <c r="B21" s="2" t="s">
        <v>62</v>
      </c>
      <c r="C21" s="12">
        <v>353049100</v>
      </c>
      <c r="D21" s="12">
        <v>353478124</v>
      </c>
      <c r="E21" s="12">
        <v>143710735</v>
      </c>
      <c r="F21" s="12">
        <v>143710733.36000001</v>
      </c>
      <c r="G21" s="13">
        <f t="shared" si="9"/>
        <v>209338366.63999999</v>
      </c>
      <c r="H21" s="13">
        <f>D21-F21</f>
        <v>209767390.63999999</v>
      </c>
      <c r="I21" s="13">
        <f t="shared" si="3"/>
        <v>1.6399999856948853</v>
      </c>
      <c r="J21" s="13">
        <f t="shared" si="4"/>
        <v>40.705594026439954</v>
      </c>
      <c r="K21" s="14">
        <f t="shared" si="5"/>
        <v>40.656188771670635</v>
      </c>
      <c r="L21" s="14">
        <f t="shared" si="6"/>
        <v>99.999998858818728</v>
      </c>
    </row>
    <row r="22" spans="1:12" x14ac:dyDescent="0.35">
      <c r="A22" s="3" t="s">
        <v>61</v>
      </c>
      <c r="B22" s="2" t="s">
        <v>60</v>
      </c>
      <c r="C22" s="12">
        <v>328390100</v>
      </c>
      <c r="D22" s="12">
        <v>657156907</v>
      </c>
      <c r="E22" s="12">
        <v>181966084</v>
      </c>
      <c r="F22" s="12">
        <v>160596940.30000001</v>
      </c>
      <c r="G22" s="13">
        <f t="shared" si="9"/>
        <v>167793159.69999999</v>
      </c>
      <c r="H22" s="13">
        <f t="shared" si="2"/>
        <v>496559966.69999999</v>
      </c>
      <c r="I22" s="13">
        <f t="shared" si="3"/>
        <v>21369143.699999988</v>
      </c>
      <c r="J22" s="13">
        <f t="shared" si="4"/>
        <v>48.904318461488337</v>
      </c>
      <c r="K22" s="14">
        <f t="shared" si="5"/>
        <v>24.438142335465098</v>
      </c>
      <c r="L22" s="14">
        <f t="shared" si="6"/>
        <v>88.256523836606831</v>
      </c>
    </row>
    <row r="23" spans="1:12" x14ac:dyDescent="0.35">
      <c r="A23" s="3" t="s">
        <v>59</v>
      </c>
      <c r="B23" s="2" t="s">
        <v>58</v>
      </c>
      <c r="C23" s="12">
        <v>76739400</v>
      </c>
      <c r="D23" s="12">
        <v>78603624</v>
      </c>
      <c r="E23" s="12">
        <v>33800393</v>
      </c>
      <c r="F23" s="12">
        <v>29421757.199999999</v>
      </c>
      <c r="G23" s="13">
        <f t="shared" si="9"/>
        <v>47317642.799999997</v>
      </c>
      <c r="H23" s="13">
        <f t="shared" si="2"/>
        <v>49181866.799999997</v>
      </c>
      <c r="I23" s="13">
        <f t="shared" si="3"/>
        <v>4378635.8000000007</v>
      </c>
      <c r="J23" s="13">
        <f t="shared" si="4"/>
        <v>38.33983221135427</v>
      </c>
      <c r="K23" s="14">
        <f t="shared" si="5"/>
        <v>37.430535263870276</v>
      </c>
      <c r="L23" s="14">
        <f t="shared" si="6"/>
        <v>87.045606836583232</v>
      </c>
    </row>
    <row r="24" spans="1:12" x14ac:dyDescent="0.35">
      <c r="A24" s="3" t="s">
        <v>57</v>
      </c>
      <c r="B24" s="2" t="s">
        <v>56</v>
      </c>
      <c r="C24" s="12">
        <f>SUM(C25:C28)</f>
        <v>5637802068</v>
      </c>
      <c r="D24" s="12">
        <f>SUM(D25:D28)</f>
        <v>6501959629</v>
      </c>
      <c r="E24" s="12">
        <f t="shared" ref="E24:F24" si="10">SUM(E25:E28)</f>
        <v>3628094799.4499998</v>
      </c>
      <c r="F24" s="12">
        <f t="shared" si="10"/>
        <v>3342993603.1700001</v>
      </c>
      <c r="G24" s="13">
        <f t="shared" si="8"/>
        <v>2294808464.8299999</v>
      </c>
      <c r="H24" s="13">
        <f t="shared" si="2"/>
        <v>3158966025.8299999</v>
      </c>
      <c r="I24" s="13">
        <f t="shared" si="3"/>
        <v>285101196.27999973</v>
      </c>
      <c r="J24" s="13">
        <f t="shared" si="4"/>
        <v>59.296044147146176</v>
      </c>
      <c r="K24" s="14">
        <f t="shared" si="5"/>
        <v>51.415170101327611</v>
      </c>
      <c r="L24" s="14">
        <f t="shared" si="6"/>
        <v>92.141848214020769</v>
      </c>
    </row>
    <row r="25" spans="1:12" x14ac:dyDescent="0.35">
      <c r="A25" s="3" t="s">
        <v>55</v>
      </c>
      <c r="B25" s="2" t="s">
        <v>54</v>
      </c>
      <c r="C25" s="12">
        <v>4405163200</v>
      </c>
      <c r="D25" s="12">
        <v>4830739477</v>
      </c>
      <c r="E25" s="12">
        <v>3212734151.6599998</v>
      </c>
      <c r="F25" s="12">
        <v>2968657516.6199999</v>
      </c>
      <c r="G25" s="13">
        <f t="shared" si="8"/>
        <v>1436505683.3800001</v>
      </c>
      <c r="H25" s="13">
        <f t="shared" si="2"/>
        <v>1862081960.3800001</v>
      </c>
      <c r="I25" s="13">
        <f t="shared" si="3"/>
        <v>244076635.03999996</v>
      </c>
      <c r="J25" s="13">
        <f t="shared" si="4"/>
        <v>67.390409431823102</v>
      </c>
      <c r="K25" s="14">
        <f t="shared" si="5"/>
        <v>61.453479964181469</v>
      </c>
      <c r="L25" s="14">
        <f t="shared" si="6"/>
        <v>92.402837473686176</v>
      </c>
    </row>
    <row r="26" spans="1:12" x14ac:dyDescent="0.35">
      <c r="A26" s="3" t="s">
        <v>53</v>
      </c>
      <c r="B26" s="2" t="s">
        <v>52</v>
      </c>
      <c r="C26" s="12">
        <v>754320368</v>
      </c>
      <c r="D26" s="12">
        <v>1085947280</v>
      </c>
      <c r="E26" s="12">
        <v>173269112</v>
      </c>
      <c r="F26" s="12">
        <v>161614229.52000001</v>
      </c>
      <c r="G26" s="13">
        <f t="shared" si="8"/>
        <v>592706138.48000002</v>
      </c>
      <c r="H26" s="13">
        <f t="shared" si="2"/>
        <v>924333050.48000002</v>
      </c>
      <c r="I26" s="13">
        <f t="shared" si="3"/>
        <v>11654882.479999989</v>
      </c>
      <c r="J26" s="13">
        <f t="shared" si="4"/>
        <v>21.42514459055413</v>
      </c>
      <c r="K26" s="14">
        <f t="shared" si="5"/>
        <v>14.882327392541562</v>
      </c>
      <c r="L26" s="14">
        <f t="shared" si="6"/>
        <v>93.27353713222702</v>
      </c>
    </row>
    <row r="27" spans="1:12" x14ac:dyDescent="0.35">
      <c r="A27" s="3" t="s">
        <v>51</v>
      </c>
      <c r="B27" s="2" t="s">
        <v>50</v>
      </c>
      <c r="C27" s="12">
        <v>327412900</v>
      </c>
      <c r="D27" s="12">
        <v>419020497</v>
      </c>
      <c r="E27" s="12">
        <v>165126907.79000002</v>
      </c>
      <c r="F27" s="12">
        <v>140222089.31999999</v>
      </c>
      <c r="G27" s="13">
        <f t="shared" si="8"/>
        <v>187190810.68000001</v>
      </c>
      <c r="H27" s="13">
        <f t="shared" si="2"/>
        <v>278798407.68000001</v>
      </c>
      <c r="I27" s="13">
        <f t="shared" si="3"/>
        <v>24904818.470000029</v>
      </c>
      <c r="J27" s="13">
        <f t="shared" si="4"/>
        <v>42.827295234854823</v>
      </c>
      <c r="K27" s="14">
        <f t="shared" si="5"/>
        <v>33.464255406102481</v>
      </c>
      <c r="L27" s="14">
        <f t="shared" si="6"/>
        <v>84.917770941564115</v>
      </c>
    </row>
    <row r="28" spans="1:12" ht="36" x14ac:dyDescent="0.35">
      <c r="A28" s="3" t="s">
        <v>49</v>
      </c>
      <c r="B28" s="2" t="s">
        <v>48</v>
      </c>
      <c r="C28" s="12">
        <v>150905600</v>
      </c>
      <c r="D28" s="12">
        <v>166252375</v>
      </c>
      <c r="E28" s="12">
        <v>76964628</v>
      </c>
      <c r="F28" s="12">
        <v>72499767.709999993</v>
      </c>
      <c r="G28" s="13">
        <f t="shared" si="8"/>
        <v>78405832.290000007</v>
      </c>
      <c r="H28" s="13">
        <f t="shared" si="2"/>
        <v>93752607.290000007</v>
      </c>
      <c r="I28" s="13">
        <f t="shared" si="3"/>
        <v>4464860.2900000066</v>
      </c>
      <c r="J28" s="13">
        <f t="shared" si="4"/>
        <v>48.043126106652103</v>
      </c>
      <c r="K28" s="14">
        <f t="shared" si="5"/>
        <v>43.608259857941874</v>
      </c>
      <c r="L28" s="14">
        <f t="shared" si="6"/>
        <v>94.198815214178637</v>
      </c>
    </row>
    <row r="29" spans="1:12" x14ac:dyDescent="0.35">
      <c r="A29" s="3" t="s">
        <v>47</v>
      </c>
      <c r="B29" s="2" t="s">
        <v>46</v>
      </c>
      <c r="C29" s="12">
        <f>C30</f>
        <v>155100900</v>
      </c>
      <c r="D29" s="12">
        <f>D30</f>
        <v>157991439</v>
      </c>
      <c r="E29" s="12">
        <f t="shared" ref="E29:F29" si="11">E30</f>
        <v>38405900.090000004</v>
      </c>
      <c r="F29" s="12">
        <f t="shared" si="11"/>
        <v>37495172.700000003</v>
      </c>
      <c r="G29" s="13">
        <f t="shared" si="8"/>
        <v>117605727.3</v>
      </c>
      <c r="H29" s="13">
        <f t="shared" si="2"/>
        <v>120496266.3</v>
      </c>
      <c r="I29" s="13">
        <f t="shared" si="3"/>
        <v>910727.3900000006</v>
      </c>
      <c r="J29" s="13">
        <f t="shared" si="4"/>
        <v>24.174697052048057</v>
      </c>
      <c r="K29" s="14">
        <f t="shared" si="5"/>
        <v>23.732407867998472</v>
      </c>
      <c r="L29" s="14">
        <f t="shared" si="6"/>
        <v>97.628678437776983</v>
      </c>
    </row>
    <row r="30" spans="1:12" ht="36" x14ac:dyDescent="0.35">
      <c r="A30" s="3" t="s">
        <v>45</v>
      </c>
      <c r="B30" s="2" t="s">
        <v>44</v>
      </c>
      <c r="C30" s="12">
        <v>155100900</v>
      </c>
      <c r="D30" s="12">
        <v>157991439</v>
      </c>
      <c r="E30" s="12">
        <v>38405900.090000004</v>
      </c>
      <c r="F30" s="12">
        <v>37495172.700000003</v>
      </c>
      <c r="G30" s="13">
        <f t="shared" si="8"/>
        <v>117605727.3</v>
      </c>
      <c r="H30" s="13">
        <f t="shared" si="2"/>
        <v>120496266.3</v>
      </c>
      <c r="I30" s="13">
        <f t="shared" si="3"/>
        <v>910727.3900000006</v>
      </c>
      <c r="J30" s="13">
        <f t="shared" si="4"/>
        <v>24.174697052048057</v>
      </c>
      <c r="K30" s="14">
        <f t="shared" si="5"/>
        <v>23.732407867998472</v>
      </c>
      <c r="L30" s="14">
        <f t="shared" si="6"/>
        <v>97.628678437776983</v>
      </c>
    </row>
    <row r="31" spans="1:12" x14ac:dyDescent="0.35">
      <c r="A31" s="3" t="s">
        <v>43</v>
      </c>
      <c r="B31" s="2" t="s">
        <v>42</v>
      </c>
      <c r="C31" s="12">
        <f>SUM(C32:C36)</f>
        <v>5632773182</v>
      </c>
      <c r="D31" s="12">
        <f>SUM(D32:D36)</f>
        <v>5967285552</v>
      </c>
      <c r="E31" s="12">
        <f t="shared" ref="E31:F31" si="12">SUM(E32:E36)</f>
        <v>3293038195.52</v>
      </c>
      <c r="F31" s="12">
        <f t="shared" si="12"/>
        <v>2777211212.6000004</v>
      </c>
      <c r="G31" s="13">
        <f t="shared" si="8"/>
        <v>2855561969.3999996</v>
      </c>
      <c r="H31" s="13">
        <f t="shared" si="2"/>
        <v>3190074339.3999996</v>
      </c>
      <c r="I31" s="13">
        <f t="shared" si="3"/>
        <v>515826982.9199996</v>
      </c>
      <c r="J31" s="13">
        <f t="shared" si="4"/>
        <v>49.304509925498365</v>
      </c>
      <c r="K31" s="14">
        <f t="shared" si="5"/>
        <v>46.540611948244845</v>
      </c>
      <c r="L31" s="14">
        <f t="shared" si="6"/>
        <v>84.335833589122828</v>
      </c>
    </row>
    <row r="32" spans="1:12" x14ac:dyDescent="0.35">
      <c r="A32" s="3" t="s">
        <v>41</v>
      </c>
      <c r="B32" s="2" t="s">
        <v>40</v>
      </c>
      <c r="C32" s="12">
        <v>1904475522</v>
      </c>
      <c r="D32" s="12">
        <v>2033467113</v>
      </c>
      <c r="E32" s="12">
        <v>1012290116.3299999</v>
      </c>
      <c r="F32" s="12">
        <v>815835561.26999998</v>
      </c>
      <c r="G32" s="13">
        <f t="shared" si="8"/>
        <v>1088639960.73</v>
      </c>
      <c r="H32" s="13">
        <f t="shared" si="2"/>
        <v>1217631551.73</v>
      </c>
      <c r="I32" s="13">
        <f t="shared" si="3"/>
        <v>196454555.05999994</v>
      </c>
      <c r="J32" s="13">
        <f t="shared" si="4"/>
        <v>42.837807671754362</v>
      </c>
      <c r="K32" s="14">
        <f t="shared" si="5"/>
        <v>40.120420736305263</v>
      </c>
      <c r="L32" s="14">
        <f t="shared" si="6"/>
        <v>80.593058067954402</v>
      </c>
    </row>
    <row r="33" spans="1:12" x14ac:dyDescent="0.35">
      <c r="A33" s="3" t="s">
        <v>39</v>
      </c>
      <c r="B33" s="2" t="s">
        <v>38</v>
      </c>
      <c r="C33" s="12">
        <v>3030879365</v>
      </c>
      <c r="D33" s="12">
        <v>3202355003</v>
      </c>
      <c r="E33" s="12">
        <v>1887585545.24</v>
      </c>
      <c r="F33" s="12">
        <v>1624592008.1700001</v>
      </c>
      <c r="G33" s="13">
        <f t="shared" si="8"/>
        <v>1406287356.8299999</v>
      </c>
      <c r="H33" s="13">
        <f t="shared" si="2"/>
        <v>1577762994.8299999</v>
      </c>
      <c r="I33" s="13">
        <f t="shared" si="3"/>
        <v>262993537.06999993</v>
      </c>
      <c r="J33" s="13">
        <f t="shared" si="4"/>
        <v>53.601341806291259</v>
      </c>
      <c r="K33" s="14">
        <f t="shared" si="5"/>
        <v>50.73116524083261</v>
      </c>
      <c r="L33" s="14">
        <f t="shared" si="6"/>
        <v>86.067199034597337</v>
      </c>
    </row>
    <row r="34" spans="1:12" x14ac:dyDescent="0.35">
      <c r="A34" s="3" t="s">
        <v>37</v>
      </c>
      <c r="B34" s="2" t="s">
        <v>36</v>
      </c>
      <c r="C34" s="12">
        <v>418997094</v>
      </c>
      <c r="D34" s="12">
        <v>441424428</v>
      </c>
      <c r="E34" s="12">
        <v>262952518.80000001</v>
      </c>
      <c r="F34" s="12">
        <v>227480534.78999999</v>
      </c>
      <c r="G34" s="13">
        <f t="shared" si="8"/>
        <v>191516559.21000001</v>
      </c>
      <c r="H34" s="13">
        <f t="shared" si="2"/>
        <v>213943893.21000001</v>
      </c>
      <c r="I34" s="13">
        <f t="shared" si="3"/>
        <v>35471984.01000002</v>
      </c>
      <c r="J34" s="13">
        <f t="shared" si="4"/>
        <v>54.291673629125455</v>
      </c>
      <c r="K34" s="14">
        <f t="shared" si="5"/>
        <v>51.533290946462984</v>
      </c>
      <c r="L34" s="14">
        <f t="shared" si="6"/>
        <v>86.510118187162234</v>
      </c>
    </row>
    <row r="35" spans="1:12" x14ac:dyDescent="0.35">
      <c r="A35" s="3" t="s">
        <v>35</v>
      </c>
      <c r="B35" s="2" t="s">
        <v>34</v>
      </c>
      <c r="C35" s="12">
        <v>70698100</v>
      </c>
      <c r="D35" s="12">
        <v>81620450</v>
      </c>
      <c r="E35" s="12">
        <v>34017864</v>
      </c>
      <c r="F35" s="12">
        <v>28977421.59</v>
      </c>
      <c r="G35" s="13">
        <f t="shared" si="8"/>
        <v>41720678.409999996</v>
      </c>
      <c r="H35" s="13">
        <f t="shared" si="2"/>
        <v>52643028.409999996</v>
      </c>
      <c r="I35" s="13">
        <f t="shared" si="3"/>
        <v>5040442.41</v>
      </c>
      <c r="J35" s="13">
        <f t="shared" si="4"/>
        <v>40.987553541042828</v>
      </c>
      <c r="K35" s="14">
        <f t="shared" si="5"/>
        <v>35.502648649940056</v>
      </c>
      <c r="L35" s="14">
        <f t="shared" si="6"/>
        <v>85.182954432412345</v>
      </c>
    </row>
    <row r="36" spans="1:12" x14ac:dyDescent="0.35">
      <c r="A36" s="3" t="s">
        <v>33</v>
      </c>
      <c r="B36" s="2" t="s">
        <v>32</v>
      </c>
      <c r="C36" s="12">
        <v>207723101</v>
      </c>
      <c r="D36" s="12">
        <v>208418558</v>
      </c>
      <c r="E36" s="12">
        <v>96192151.150000006</v>
      </c>
      <c r="F36" s="12">
        <v>80325686.780000001</v>
      </c>
      <c r="G36" s="13">
        <f t="shared" si="8"/>
        <v>127397414.22</v>
      </c>
      <c r="H36" s="13">
        <f t="shared" si="2"/>
        <v>128092871.22</v>
      </c>
      <c r="I36" s="13">
        <f t="shared" si="3"/>
        <v>15866464.370000005</v>
      </c>
      <c r="J36" s="13">
        <f t="shared" si="4"/>
        <v>38.669597359804484</v>
      </c>
      <c r="K36" s="14">
        <f t="shared" si="5"/>
        <v>38.540563542331007</v>
      </c>
      <c r="L36" s="14">
        <f t="shared" si="6"/>
        <v>83.50544802220071</v>
      </c>
    </row>
    <row r="37" spans="1:12" x14ac:dyDescent="0.35">
      <c r="A37" s="3" t="s">
        <v>31</v>
      </c>
      <c r="B37" s="2" t="s">
        <v>30</v>
      </c>
      <c r="C37" s="12">
        <f>SUM(C38:C39)</f>
        <v>507426363</v>
      </c>
      <c r="D37" s="12">
        <f>SUM(D38:D39)</f>
        <v>598594268</v>
      </c>
      <c r="E37" s="12">
        <f t="shared" ref="E37:F37" si="13">SUM(E38:E39)</f>
        <v>271365482.07999998</v>
      </c>
      <c r="F37" s="12">
        <f t="shared" si="13"/>
        <v>261503377.11000001</v>
      </c>
      <c r="G37" s="13">
        <f t="shared" si="8"/>
        <v>245922985.88999999</v>
      </c>
      <c r="H37" s="13">
        <f t="shared" si="2"/>
        <v>337090890.88999999</v>
      </c>
      <c r="I37" s="13">
        <f t="shared" si="3"/>
        <v>9862104.969999969</v>
      </c>
      <c r="J37" s="13">
        <f t="shared" si="4"/>
        <v>51.535236672360284</v>
      </c>
      <c r="K37" s="14">
        <f t="shared" si="5"/>
        <v>43.686248113221161</v>
      </c>
      <c r="L37" s="14">
        <f t="shared" si="6"/>
        <v>96.365748180495345</v>
      </c>
    </row>
    <row r="38" spans="1:12" x14ac:dyDescent="0.35">
      <c r="A38" s="3" t="s">
        <v>29</v>
      </c>
      <c r="B38" s="2" t="s">
        <v>28</v>
      </c>
      <c r="C38" s="12">
        <v>479178963</v>
      </c>
      <c r="D38" s="12">
        <v>562699988</v>
      </c>
      <c r="E38" s="12">
        <v>254491451.75</v>
      </c>
      <c r="F38" s="12">
        <v>245124667.27000001</v>
      </c>
      <c r="G38" s="13">
        <f t="shared" si="8"/>
        <v>234054295.72999999</v>
      </c>
      <c r="H38" s="13">
        <f t="shared" si="2"/>
        <v>317575320.73000002</v>
      </c>
      <c r="I38" s="13">
        <f t="shared" si="3"/>
        <v>9366784.4799999893</v>
      </c>
      <c r="J38" s="13">
        <f t="shared" si="4"/>
        <v>51.15513956108294</v>
      </c>
      <c r="K38" s="14">
        <f t="shared" si="5"/>
        <v>43.562230761945564</v>
      </c>
      <c r="L38" s="14">
        <f t="shared" si="6"/>
        <v>96.319410960332974</v>
      </c>
    </row>
    <row r="39" spans="1:12" ht="36" x14ac:dyDescent="0.35">
      <c r="A39" s="3" t="s">
        <v>27</v>
      </c>
      <c r="B39" s="2" t="s">
        <v>26</v>
      </c>
      <c r="C39" s="12">
        <v>28247400</v>
      </c>
      <c r="D39" s="12">
        <v>35894280</v>
      </c>
      <c r="E39" s="12">
        <v>16874030.329999998</v>
      </c>
      <c r="F39" s="12">
        <v>16378709.84</v>
      </c>
      <c r="G39" s="13">
        <f t="shared" si="8"/>
        <v>11868690.16</v>
      </c>
      <c r="H39" s="13">
        <f t="shared" si="2"/>
        <v>19515570.16</v>
      </c>
      <c r="I39" s="13">
        <f t="shared" si="3"/>
        <v>495320.48999999836</v>
      </c>
      <c r="J39" s="13">
        <f t="shared" si="4"/>
        <v>57.983070441881381</v>
      </c>
      <c r="K39" s="14">
        <f t="shared" si="5"/>
        <v>45.630417548422756</v>
      </c>
      <c r="L39" s="14">
        <f t="shared" si="6"/>
        <v>97.06459879285994</v>
      </c>
    </row>
    <row r="40" spans="1:12" x14ac:dyDescent="0.35">
      <c r="A40" s="3" t="s">
        <v>25</v>
      </c>
      <c r="B40" s="2" t="s">
        <v>24</v>
      </c>
      <c r="C40" s="12">
        <f>C41</f>
        <v>7566800</v>
      </c>
      <c r="D40" s="12">
        <f>D41</f>
        <v>7566800</v>
      </c>
      <c r="E40" s="12">
        <f t="shared" ref="E40:F40" si="14">E41</f>
        <v>4000000</v>
      </c>
      <c r="F40" s="12">
        <f t="shared" si="14"/>
        <v>0</v>
      </c>
      <c r="G40" s="13">
        <f t="shared" si="8"/>
        <v>7566800</v>
      </c>
      <c r="H40" s="13">
        <f t="shared" si="2"/>
        <v>7566800</v>
      </c>
      <c r="I40" s="13">
        <f t="shared" si="3"/>
        <v>4000000</v>
      </c>
      <c r="J40" s="13">
        <f t="shared" si="4"/>
        <v>0</v>
      </c>
      <c r="K40" s="14">
        <f t="shared" si="5"/>
        <v>0</v>
      </c>
      <c r="L40" s="14">
        <f t="shared" si="6"/>
        <v>0</v>
      </c>
    </row>
    <row r="41" spans="1:12" x14ac:dyDescent="0.35">
      <c r="A41" s="3" t="s">
        <v>23</v>
      </c>
      <c r="B41" s="2" t="s">
        <v>22</v>
      </c>
      <c r="C41" s="12">
        <v>7566800</v>
      </c>
      <c r="D41" s="12">
        <v>7566800</v>
      </c>
      <c r="E41" s="12">
        <v>4000000</v>
      </c>
      <c r="F41" s="12">
        <v>0</v>
      </c>
      <c r="G41" s="13">
        <f t="shared" si="8"/>
        <v>7566800</v>
      </c>
      <c r="H41" s="13">
        <f t="shared" si="2"/>
        <v>7566800</v>
      </c>
      <c r="I41" s="13">
        <f t="shared" si="3"/>
        <v>4000000</v>
      </c>
      <c r="J41" s="13">
        <f t="shared" si="4"/>
        <v>0</v>
      </c>
      <c r="K41" s="14">
        <f t="shared" si="5"/>
        <v>0</v>
      </c>
      <c r="L41" s="14">
        <f t="shared" si="6"/>
        <v>0</v>
      </c>
    </row>
    <row r="42" spans="1:12" x14ac:dyDescent="0.35">
      <c r="A42" s="3" t="s">
        <v>21</v>
      </c>
      <c r="B42" s="2" t="s">
        <v>20</v>
      </c>
      <c r="C42" s="12">
        <f>SUM(C43:C45)</f>
        <v>118223100</v>
      </c>
      <c r="D42" s="12">
        <f>SUM(D43:D45)</f>
        <v>122623773.34999999</v>
      </c>
      <c r="E42" s="12">
        <f>SUM(E43:E45)</f>
        <v>64978262.350000001</v>
      </c>
      <c r="F42" s="12">
        <f>SUM(F43:F45)</f>
        <v>48451603.940000005</v>
      </c>
      <c r="G42" s="13">
        <f t="shared" si="8"/>
        <v>69771496.060000002</v>
      </c>
      <c r="H42" s="13">
        <f t="shared" si="2"/>
        <v>74172169.409999996</v>
      </c>
      <c r="I42" s="13">
        <f t="shared" si="3"/>
        <v>16526658.409999996</v>
      </c>
      <c r="J42" s="13">
        <f t="shared" si="4"/>
        <v>40.983195280786923</v>
      </c>
      <c r="K42" s="14">
        <f t="shared" si="5"/>
        <v>39.512406620946642</v>
      </c>
      <c r="L42" s="14">
        <f t="shared" si="6"/>
        <v>74.565865856829888</v>
      </c>
    </row>
    <row r="43" spans="1:12" x14ac:dyDescent="0.35">
      <c r="A43" s="3" t="s">
        <v>19</v>
      </c>
      <c r="B43" s="2" t="s">
        <v>18</v>
      </c>
      <c r="C43" s="12">
        <v>12722100</v>
      </c>
      <c r="D43" s="12">
        <v>12722100</v>
      </c>
      <c r="E43" s="12">
        <v>7137039</v>
      </c>
      <c r="F43" s="12">
        <v>7122505.4900000002</v>
      </c>
      <c r="G43" s="13">
        <f t="shared" si="8"/>
        <v>5599594.5099999998</v>
      </c>
      <c r="H43" s="13">
        <f t="shared" si="2"/>
        <v>5599594.5099999998</v>
      </c>
      <c r="I43" s="13">
        <f t="shared" si="3"/>
        <v>14533.509999999776</v>
      </c>
      <c r="J43" s="13">
        <f t="shared" si="4"/>
        <v>55.985297160060057</v>
      </c>
      <c r="K43" s="14">
        <f t="shared" si="5"/>
        <v>55.985297160060057</v>
      </c>
      <c r="L43" s="14">
        <f t="shared" si="6"/>
        <v>99.796364991139882</v>
      </c>
    </row>
    <row r="44" spans="1:12" x14ac:dyDescent="0.35">
      <c r="A44" s="3" t="s">
        <v>17</v>
      </c>
      <c r="B44" s="2" t="s">
        <v>16</v>
      </c>
      <c r="C44" s="12">
        <v>22000000</v>
      </c>
      <c r="D44" s="12">
        <v>26000000</v>
      </c>
      <c r="E44" s="12">
        <v>9780000</v>
      </c>
      <c r="F44" s="12">
        <v>3019970</v>
      </c>
      <c r="G44" s="13">
        <f t="shared" si="8"/>
        <v>18980030</v>
      </c>
      <c r="H44" s="13">
        <f t="shared" si="2"/>
        <v>22980030</v>
      </c>
      <c r="I44" s="13">
        <f t="shared" si="3"/>
        <v>6760030</v>
      </c>
      <c r="J44" s="13">
        <f t="shared" si="4"/>
        <v>13.727136363636363</v>
      </c>
      <c r="K44" s="14">
        <f t="shared" si="5"/>
        <v>11.615269230769231</v>
      </c>
      <c r="L44" s="14">
        <f t="shared" si="6"/>
        <v>30.879038854805724</v>
      </c>
    </row>
    <row r="45" spans="1:12" x14ac:dyDescent="0.35">
      <c r="A45" s="3" t="s">
        <v>15</v>
      </c>
      <c r="B45" s="2" t="s">
        <v>14</v>
      </c>
      <c r="C45" s="12">
        <v>83501000</v>
      </c>
      <c r="D45" s="12">
        <v>83901673.349999994</v>
      </c>
      <c r="E45" s="12">
        <v>48061223.350000001</v>
      </c>
      <c r="F45" s="12">
        <v>38309128.450000003</v>
      </c>
      <c r="G45" s="13">
        <f t="shared" si="8"/>
        <v>45191871.549999997</v>
      </c>
      <c r="H45" s="13">
        <f t="shared" si="2"/>
        <v>45592544.899999991</v>
      </c>
      <c r="I45" s="13">
        <f t="shared" si="3"/>
        <v>9752094.8999999985</v>
      </c>
      <c r="J45" s="13">
        <f t="shared" si="4"/>
        <v>45.87864630363709</v>
      </c>
      <c r="K45" s="14">
        <f t="shared" si="5"/>
        <v>45.659552331205091</v>
      </c>
      <c r="L45" s="14">
        <f t="shared" si="6"/>
        <v>79.709016499680928</v>
      </c>
    </row>
    <row r="46" spans="1:12" x14ac:dyDescent="0.35">
      <c r="A46" s="3" t="s">
        <v>13</v>
      </c>
      <c r="B46" s="2" t="s">
        <v>12</v>
      </c>
      <c r="C46" s="12">
        <f>SUM(C47:C50)</f>
        <v>1130206193</v>
      </c>
      <c r="D46" s="12">
        <f>SUM(D47:D50)</f>
        <v>1213821710</v>
      </c>
      <c r="E46" s="12">
        <f t="shared" ref="E46:F46" si="15">SUM(E47:E50)</f>
        <v>423042435</v>
      </c>
      <c r="F46" s="12">
        <f t="shared" si="15"/>
        <v>361867333.91000003</v>
      </c>
      <c r="G46" s="13">
        <f t="shared" si="8"/>
        <v>768338859.08999991</v>
      </c>
      <c r="H46" s="13">
        <f t="shared" si="2"/>
        <v>851954376.08999991</v>
      </c>
      <c r="I46" s="13">
        <f t="shared" si="3"/>
        <v>61175101.089999974</v>
      </c>
      <c r="J46" s="13">
        <f t="shared" si="4"/>
        <v>32.01781552350775</v>
      </c>
      <c r="K46" s="14">
        <f t="shared" si="5"/>
        <v>29.812231148015968</v>
      </c>
      <c r="L46" s="14">
        <f t="shared" si="6"/>
        <v>85.53925185070382</v>
      </c>
    </row>
    <row r="47" spans="1:12" x14ac:dyDescent="0.35">
      <c r="A47" s="3" t="s">
        <v>11</v>
      </c>
      <c r="B47" s="2" t="s">
        <v>10</v>
      </c>
      <c r="C47" s="12">
        <v>677752771</v>
      </c>
      <c r="D47" s="12">
        <v>730323983</v>
      </c>
      <c r="E47" s="12">
        <v>394205145</v>
      </c>
      <c r="F47" s="12">
        <v>337011177.94</v>
      </c>
      <c r="G47" s="13">
        <f t="shared" si="8"/>
        <v>340741593.06</v>
      </c>
      <c r="H47" s="13">
        <f t="shared" si="2"/>
        <v>393312805.06</v>
      </c>
      <c r="I47" s="13">
        <f t="shared" si="3"/>
        <v>57193967.060000002</v>
      </c>
      <c r="J47" s="13">
        <f t="shared" si="4"/>
        <v>49.724795288221699</v>
      </c>
      <c r="K47" s="14">
        <f t="shared" si="5"/>
        <v>46.14543487338824</v>
      </c>
      <c r="L47" s="14">
        <f t="shared" si="6"/>
        <v>85.491318978091982</v>
      </c>
    </row>
    <row r="48" spans="1:12" x14ac:dyDescent="0.35">
      <c r="A48" s="3" t="s">
        <v>9</v>
      </c>
      <c r="B48" s="2" t="s">
        <v>8</v>
      </c>
      <c r="C48" s="12">
        <v>428932475</v>
      </c>
      <c r="D48" s="12">
        <v>433735774</v>
      </c>
      <c r="E48" s="12">
        <v>5234286</v>
      </c>
      <c r="F48" s="12">
        <v>3666325.22</v>
      </c>
      <c r="G48" s="13">
        <f t="shared" si="8"/>
        <v>425266149.77999997</v>
      </c>
      <c r="H48" s="13">
        <f t="shared" si="2"/>
        <v>430069448.77999997</v>
      </c>
      <c r="I48" s="13">
        <f t="shared" si="3"/>
        <v>1567960.7799999998</v>
      </c>
      <c r="J48" s="13">
        <f t="shared" si="4"/>
        <v>0.85475580276359353</v>
      </c>
      <c r="K48" s="14">
        <f t="shared" si="5"/>
        <v>0.84529002212300808</v>
      </c>
      <c r="L48" s="14">
        <f t="shared" si="6"/>
        <v>70.044419047793724</v>
      </c>
    </row>
    <row r="49" spans="1:12" x14ac:dyDescent="0.35">
      <c r="A49" s="3" t="s">
        <v>101</v>
      </c>
      <c r="B49" s="2" t="s">
        <v>102</v>
      </c>
      <c r="C49" s="12">
        <v>1180947</v>
      </c>
      <c r="D49" s="12">
        <v>22847052</v>
      </c>
      <c r="E49" s="12">
        <v>11256724</v>
      </c>
      <c r="F49" s="12">
        <v>10226925</v>
      </c>
      <c r="G49" s="13">
        <f t="shared" si="8"/>
        <v>-9045978</v>
      </c>
      <c r="H49" s="13">
        <f t="shared" si="2"/>
        <v>12620127</v>
      </c>
      <c r="I49" s="13">
        <f t="shared" si="3"/>
        <v>1029799</v>
      </c>
      <c r="J49" s="13">
        <f t="shared" si="4"/>
        <v>865.99356279324979</v>
      </c>
      <c r="K49" s="14">
        <f t="shared" ref="K49" si="16">F49/D49*100</f>
        <v>44.76255842548089</v>
      </c>
      <c r="L49" s="14">
        <f t="shared" ref="L49" si="17">F49/E49*100</f>
        <v>90.851698949001502</v>
      </c>
    </row>
    <row r="50" spans="1:12" ht="36" x14ac:dyDescent="0.35">
      <c r="A50" s="3" t="s">
        <v>7</v>
      </c>
      <c r="B50" s="2" t="s">
        <v>6</v>
      </c>
      <c r="C50" s="12">
        <v>22340000</v>
      </c>
      <c r="D50" s="12">
        <v>26914901</v>
      </c>
      <c r="E50" s="12">
        <v>12346280</v>
      </c>
      <c r="F50" s="12">
        <v>10962905.75</v>
      </c>
      <c r="G50" s="13">
        <f t="shared" si="8"/>
        <v>11377094.25</v>
      </c>
      <c r="H50" s="13">
        <f t="shared" si="2"/>
        <v>15951995.25</v>
      </c>
      <c r="I50" s="13">
        <f t="shared" si="3"/>
        <v>1383374.25</v>
      </c>
      <c r="J50" s="13">
        <f t="shared" si="4"/>
        <v>49.072989033124443</v>
      </c>
      <c r="K50" s="14">
        <f t="shared" si="5"/>
        <v>40.731733510741876</v>
      </c>
      <c r="L50" s="14">
        <f t="shared" si="6"/>
        <v>88.795214023981316</v>
      </c>
    </row>
    <row r="51" spans="1:12" x14ac:dyDescent="0.35">
      <c r="A51" s="3" t="s">
        <v>5</v>
      </c>
      <c r="B51" s="2" t="s">
        <v>4</v>
      </c>
      <c r="C51" s="12">
        <f>SUM(C52:C53)</f>
        <v>43740500</v>
      </c>
      <c r="D51" s="12">
        <f>SUM(D52:D53)</f>
        <v>47473983</v>
      </c>
      <c r="E51" s="12">
        <f t="shared" ref="E51:F51" si="18">SUM(E52:E53)</f>
        <v>20639300</v>
      </c>
      <c r="F51" s="12">
        <f t="shared" si="18"/>
        <v>18367189.190000001</v>
      </c>
      <c r="G51" s="13">
        <f t="shared" si="8"/>
        <v>25373310.809999999</v>
      </c>
      <c r="H51" s="13">
        <f t="shared" si="2"/>
        <v>29106793.809999999</v>
      </c>
      <c r="I51" s="13">
        <f t="shared" si="3"/>
        <v>2272110.8099999987</v>
      </c>
      <c r="J51" s="13">
        <f t="shared" si="4"/>
        <v>41.991264823218764</v>
      </c>
      <c r="K51" s="14">
        <f t="shared" si="5"/>
        <v>38.688957676039109</v>
      </c>
      <c r="L51" s="14">
        <f t="shared" si="6"/>
        <v>88.991337836070031</v>
      </c>
    </row>
    <row r="52" spans="1:12" x14ac:dyDescent="0.35">
      <c r="A52" s="3" t="s">
        <v>3</v>
      </c>
      <c r="B52" s="2" t="s">
        <v>2</v>
      </c>
      <c r="C52" s="12">
        <v>25833600</v>
      </c>
      <c r="D52" s="12">
        <v>29567083</v>
      </c>
      <c r="E52" s="12">
        <v>11806300</v>
      </c>
      <c r="F52" s="12">
        <v>10534686.91</v>
      </c>
      <c r="G52" s="13">
        <f t="shared" si="8"/>
        <v>15298913.09</v>
      </c>
      <c r="H52" s="13">
        <f t="shared" si="2"/>
        <v>19032396.09</v>
      </c>
      <c r="I52" s="13">
        <f t="shared" si="3"/>
        <v>1271613.0899999999</v>
      </c>
      <c r="J52" s="13">
        <f t="shared" si="4"/>
        <v>40.779012255357365</v>
      </c>
      <c r="K52" s="14">
        <f t="shared" si="5"/>
        <v>35.629780962836271</v>
      </c>
      <c r="L52" s="14">
        <f t="shared" si="6"/>
        <v>89.229368303363458</v>
      </c>
    </row>
    <row r="53" spans="1:12" x14ac:dyDescent="0.35">
      <c r="A53" s="3" t="s">
        <v>1</v>
      </c>
      <c r="B53" s="2" t="s">
        <v>0</v>
      </c>
      <c r="C53" s="12">
        <v>17906900</v>
      </c>
      <c r="D53" s="12">
        <v>17906900</v>
      </c>
      <c r="E53" s="12">
        <v>8833000</v>
      </c>
      <c r="F53" s="12">
        <v>7832502.2800000003</v>
      </c>
      <c r="G53" s="13">
        <f t="shared" si="8"/>
        <v>10074397.719999999</v>
      </c>
      <c r="H53" s="13">
        <f t="shared" si="2"/>
        <v>10074397.719999999</v>
      </c>
      <c r="I53" s="13">
        <f t="shared" si="3"/>
        <v>1000497.7199999997</v>
      </c>
      <c r="J53" s="13">
        <f t="shared" si="4"/>
        <v>43.740135255125125</v>
      </c>
      <c r="K53" s="14">
        <f t="shared" si="5"/>
        <v>43.740135255125125</v>
      </c>
      <c r="L53" s="14">
        <f t="shared" si="6"/>
        <v>88.67318328993548</v>
      </c>
    </row>
  </sheetData>
  <autoFilter ref="A4:II4"/>
  <mergeCells count="1">
    <mergeCell ref="A1:K1"/>
  </mergeCells>
  <pageMargins left="1.1811023622047245" right="0.39370078740157483" top="0.78740157480314965" bottom="0.78740157480314965" header="0.31496062992125984" footer="0.31496062992125984"/>
  <pageSetup paperSize="9" scale="7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'2023'!Заголовки_для_печати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HalilovaLK</dc:creator>
  <cp:lastModifiedBy>Трусова Вера Альбертовна</cp:lastModifiedBy>
  <dcterms:created xsi:type="dcterms:W3CDTF">2018-03-26T08:21:38Z</dcterms:created>
  <dcterms:modified xsi:type="dcterms:W3CDTF">2023-07-06T07:03:22Z</dcterms:modified>
</cp:coreProperties>
</file>