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PC-SRV\common\ОТДЕЛ ПО ТРАНСПОРТУ И АВТОДОРОГАМ\ГОНЧАРОВ\"/>
    </mc:Choice>
  </mc:AlternateContent>
  <bookViews>
    <workbookView xWindow="0" yWindow="0" windowWidth="28800" windowHeight="12045"/>
  </bookViews>
  <sheets>
    <sheet name="январь" sheetId="38" r:id="rId1"/>
    <sheet name="февраль" sheetId="33" r:id="rId2"/>
    <sheet name="март" sheetId="39" r:id="rId3"/>
    <sheet name="апрель" sheetId="40" r:id="rId4"/>
    <sheet name="май" sheetId="41" r:id="rId5"/>
    <sheet name="ведомственная" sheetId="36" state="hidden" r:id="rId6"/>
    <sheet name="АИП" sheetId="37" state="hidden" r:id="rId7"/>
  </sheets>
  <externalReferences>
    <externalReference r:id="rId8"/>
  </externalReferences>
  <definedNames>
    <definedName name="_xlnm._FilterDatabase" localSheetId="3" hidden="1">апрель!$A$4:$O$12</definedName>
    <definedName name="_xlnm._FilterDatabase" localSheetId="4" hidden="1">май!$A$4:$O$12</definedName>
    <definedName name="_xlnm._FilterDatabase" localSheetId="2" hidden="1">март!$A$4:$O$12</definedName>
    <definedName name="_xlnm._FilterDatabase" localSheetId="1" hidden="1">февраль!$A$4:$O$12</definedName>
    <definedName name="_xlnm._FilterDatabase" localSheetId="0" hidden="1">январь!$A$4:$O$12</definedName>
    <definedName name="для" localSheetId="3">'[1]УКС по состоянию на 01.05.2010'!#REF!</definedName>
    <definedName name="для" localSheetId="4">'[1]УКС по состоянию на 01.05.2010'!#REF!</definedName>
    <definedName name="для" localSheetId="2">'[1]УКС по состоянию на 01.05.2010'!#REF!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3">апрель!$2:$3</definedName>
    <definedName name="_xlnm.Print_Titles" localSheetId="4">май!$2:$3</definedName>
    <definedName name="_xlnm.Print_Titles" localSheetId="2">март!$2:$3</definedName>
    <definedName name="_xlnm.Print_Titles" localSheetId="1">февраль!$2:$3</definedName>
    <definedName name="_xlnm.Print_Titles" localSheetId="0">январь!$2:$3</definedName>
    <definedName name="копия" localSheetId="3">'[1]УКС по состоянию на 01.05.2010'!#REF!</definedName>
    <definedName name="копия" localSheetId="4">'[1]УКС по состоянию на 01.05.2010'!#REF!</definedName>
    <definedName name="копия" localSheetId="2">'[1]УКС по состоянию на 01.05.2010'!#REF!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3">апрель!$A$1:$R$12</definedName>
    <definedName name="_xlnm.Print_Area" localSheetId="4">май!$A$1:$R$12</definedName>
    <definedName name="_xlnm.Print_Area" localSheetId="2">март!$A$1:$R$12</definedName>
    <definedName name="_xlnm.Print_Area" localSheetId="1">февраль!$A$1:$R$12</definedName>
    <definedName name="_xlnm.Print_Area" localSheetId="0">январь!$A$1:$R$12</definedName>
  </definedNames>
  <calcPr calcId="152511"/>
</workbook>
</file>

<file path=xl/calcChain.xml><?xml version="1.0" encoding="utf-8"?>
<calcChain xmlns="http://schemas.openxmlformats.org/spreadsheetml/2006/main">
  <c r="O12" i="41" l="1"/>
  <c r="M12" i="41"/>
  <c r="H12" i="41"/>
  <c r="L12" i="41" s="1"/>
  <c r="Q11" i="41"/>
  <c r="P11" i="41"/>
  <c r="O11" i="41"/>
  <c r="M11" i="41"/>
  <c r="J11" i="41"/>
  <c r="F11" i="41"/>
  <c r="O10" i="41"/>
  <c r="H10" i="41"/>
  <c r="L10" i="41" s="1"/>
  <c r="D10" i="41"/>
  <c r="O9" i="41"/>
  <c r="H9" i="41"/>
  <c r="D9" i="41"/>
  <c r="L9" i="41" s="1"/>
  <c r="Q8" i="41"/>
  <c r="P8" i="41"/>
  <c r="O8" i="41"/>
  <c r="J8" i="41"/>
  <c r="I8" i="41"/>
  <c r="F8" i="41"/>
  <c r="E8" i="41"/>
  <c r="O7" i="41"/>
  <c r="H7" i="41"/>
  <c r="H6" i="41" s="1"/>
  <c r="D7" i="41"/>
  <c r="D6" i="41" s="1"/>
  <c r="Q6" i="41"/>
  <c r="Q5" i="41" s="1"/>
  <c r="P6" i="41"/>
  <c r="P5" i="41" s="1"/>
  <c r="O6" i="41"/>
  <c r="J6" i="41"/>
  <c r="J5" i="41" s="1"/>
  <c r="I6" i="41"/>
  <c r="F6" i="41"/>
  <c r="F5" i="41" s="1"/>
  <c r="E6" i="41"/>
  <c r="E5" i="41" s="1"/>
  <c r="M5" i="41" s="1"/>
  <c r="O5" i="41"/>
  <c r="O12" i="40"/>
  <c r="M12" i="40"/>
  <c r="H12" i="40"/>
  <c r="L12" i="40" s="1"/>
  <c r="Q11" i="40"/>
  <c r="P11" i="40"/>
  <c r="O11" i="40"/>
  <c r="M11" i="40"/>
  <c r="J11" i="40"/>
  <c r="J5" i="40" s="1"/>
  <c r="H11" i="40"/>
  <c r="L11" i="40" s="1"/>
  <c r="F11" i="40"/>
  <c r="O10" i="40"/>
  <c r="H10" i="40"/>
  <c r="L10" i="40" s="1"/>
  <c r="D10" i="40"/>
  <c r="O9" i="40"/>
  <c r="H9" i="40"/>
  <c r="L9" i="40" s="1"/>
  <c r="D9" i="40"/>
  <c r="D8" i="40" s="1"/>
  <c r="Q8" i="40"/>
  <c r="P8" i="40"/>
  <c r="O8" i="40"/>
  <c r="J8" i="40"/>
  <c r="I8" i="40"/>
  <c r="F8" i="40"/>
  <c r="E8" i="40"/>
  <c r="O7" i="40"/>
  <c r="H7" i="40"/>
  <c r="L7" i="40" s="1"/>
  <c r="D7" i="40"/>
  <c r="D6" i="40" s="1"/>
  <c r="Q6" i="40"/>
  <c r="Q5" i="40" s="1"/>
  <c r="P6" i="40"/>
  <c r="P5" i="40" s="1"/>
  <c r="O6" i="40"/>
  <c r="J6" i="40"/>
  <c r="I6" i="40"/>
  <c r="F6" i="40"/>
  <c r="F5" i="40" s="1"/>
  <c r="E6" i="40"/>
  <c r="E5" i="40" s="1"/>
  <c r="M5" i="40" s="1"/>
  <c r="O5" i="40"/>
  <c r="O12" i="39"/>
  <c r="M12" i="39"/>
  <c r="H12" i="39"/>
  <c r="L12" i="39" s="1"/>
  <c r="Q11" i="39"/>
  <c r="P11" i="39"/>
  <c r="O11" i="39"/>
  <c r="M11" i="39"/>
  <c r="J11" i="39"/>
  <c r="H11" i="39"/>
  <c r="L11" i="39" s="1"/>
  <c r="F11" i="39"/>
  <c r="O10" i="39"/>
  <c r="H10" i="39"/>
  <c r="D10" i="39"/>
  <c r="O9" i="39"/>
  <c r="H9" i="39"/>
  <c r="D9" i="39"/>
  <c r="Q8" i="39"/>
  <c r="P8" i="39"/>
  <c r="O8" i="39"/>
  <c r="J8" i="39"/>
  <c r="J5" i="39" s="1"/>
  <c r="I8" i="39"/>
  <c r="F8" i="39"/>
  <c r="E8" i="39"/>
  <c r="D8" i="39"/>
  <c r="O7" i="39"/>
  <c r="H7" i="39"/>
  <c r="D7" i="39"/>
  <c r="Q6" i="39"/>
  <c r="Q5" i="39" s="1"/>
  <c r="P6" i="39"/>
  <c r="P5" i="39" s="1"/>
  <c r="O6" i="39"/>
  <c r="J6" i="39"/>
  <c r="I6" i="39"/>
  <c r="H6" i="39"/>
  <c r="F6" i="39"/>
  <c r="F5" i="39" s="1"/>
  <c r="E6" i="39"/>
  <c r="E5" i="39" s="1"/>
  <c r="M5" i="39" s="1"/>
  <c r="O5" i="39"/>
  <c r="O5" i="33"/>
  <c r="O12" i="38"/>
  <c r="M12" i="38"/>
  <c r="H12" i="38"/>
  <c r="L12" i="38" s="1"/>
  <c r="Q11" i="38"/>
  <c r="P11" i="38"/>
  <c r="O11" i="38"/>
  <c r="M11" i="38"/>
  <c r="J11" i="38"/>
  <c r="H11" i="38"/>
  <c r="L11" i="38" s="1"/>
  <c r="F11" i="38"/>
  <c r="O10" i="38"/>
  <c r="L10" i="38"/>
  <c r="H10" i="38"/>
  <c r="D10" i="38"/>
  <c r="O9" i="38"/>
  <c r="L9" i="38"/>
  <c r="H9" i="38"/>
  <c r="H8" i="38" s="1"/>
  <c r="L8" i="38" s="1"/>
  <c r="D9" i="38"/>
  <c r="Q8" i="38"/>
  <c r="P8" i="38"/>
  <c r="O8" i="38"/>
  <c r="J8" i="38"/>
  <c r="I8" i="38"/>
  <c r="F8" i="38"/>
  <c r="E8" i="38"/>
  <c r="D8" i="38"/>
  <c r="O7" i="38"/>
  <c r="L7" i="38"/>
  <c r="H7" i="38"/>
  <c r="D7" i="38"/>
  <c r="D6" i="38" s="1"/>
  <c r="D5" i="38" s="1"/>
  <c r="Q6" i="38"/>
  <c r="Q5" i="38" s="1"/>
  <c r="P6" i="38"/>
  <c r="P5" i="38" s="1"/>
  <c r="O6" i="38"/>
  <c r="J6" i="38"/>
  <c r="I6" i="38"/>
  <c r="H6" i="38"/>
  <c r="H5" i="38" s="1"/>
  <c r="F6" i="38"/>
  <c r="F5" i="38" s="1"/>
  <c r="E6" i="38"/>
  <c r="O5" i="38"/>
  <c r="J5" i="38"/>
  <c r="E5" i="38"/>
  <c r="M5" i="38" s="1"/>
  <c r="L5" i="38" l="1"/>
  <c r="H8" i="41"/>
  <c r="H5" i="41" s="1"/>
  <c r="L5" i="41" s="1"/>
  <c r="D8" i="41"/>
  <c r="H11" i="41"/>
  <c r="L11" i="41" s="1"/>
  <c r="L6" i="41"/>
  <c r="L7" i="41"/>
  <c r="D5" i="40"/>
  <c r="H6" i="40"/>
  <c r="H8" i="40"/>
  <c r="L8" i="40" s="1"/>
  <c r="H8" i="39"/>
  <c r="H5" i="39" s="1"/>
  <c r="L10" i="39"/>
  <c r="L7" i="39"/>
  <c r="L8" i="39"/>
  <c r="D6" i="39"/>
  <c r="L9" i="39"/>
  <c r="L6" i="38"/>
  <c r="Q11" i="33"/>
  <c r="Q8" i="33"/>
  <c r="P11" i="33"/>
  <c r="P8" i="33"/>
  <c r="P6" i="33"/>
  <c r="Q6" i="33"/>
  <c r="L8" i="41" l="1"/>
  <c r="L6" i="40"/>
  <c r="H5" i="40"/>
  <c r="L5" i="40" s="1"/>
  <c r="D5" i="39"/>
  <c r="L5" i="39" s="1"/>
  <c r="L6" i="39"/>
  <c r="P5" i="33"/>
  <c r="Q5" i="33"/>
  <c r="M12" i="33"/>
  <c r="O10" i="33" l="1"/>
  <c r="E8" i="33"/>
  <c r="F8" i="33"/>
  <c r="I8" i="33"/>
  <c r="J8" i="33"/>
  <c r="H10" i="33"/>
  <c r="D10" i="33"/>
  <c r="O8" i="33" l="1"/>
  <c r="L10" i="33"/>
  <c r="O7" i="33" l="1"/>
  <c r="O9" i="33"/>
  <c r="O12" i="33"/>
  <c r="F11" i="33" l="1"/>
  <c r="J11" i="33"/>
  <c r="O11" i="33" l="1"/>
  <c r="M11" i="33"/>
  <c r="H9" i="33" l="1"/>
  <c r="H8" i="33" s="1"/>
  <c r="D9" i="33"/>
  <c r="D8" i="33" s="1"/>
  <c r="L8" i="33" l="1"/>
  <c r="L9" i="33"/>
  <c r="H12" i="33" l="1"/>
  <c r="L12" i="33" l="1"/>
  <c r="H11" i="33"/>
  <c r="H7" i="33"/>
  <c r="L11" i="33" l="1"/>
  <c r="E6" i="33" l="1"/>
  <c r="E5" i="33" s="1"/>
  <c r="F6" i="33"/>
  <c r="F5" i="33" s="1"/>
  <c r="D7" i="33"/>
  <c r="L7" i="33" s="1"/>
  <c r="D6" i="33" l="1"/>
  <c r="D5" i="33" l="1"/>
  <c r="I6" i="33" l="1"/>
  <c r="J6" i="33"/>
  <c r="O6" i="33" l="1"/>
  <c r="J5" i="33"/>
  <c r="M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H6" i="33" l="1"/>
  <c r="L6" i="33" l="1"/>
  <c r="H5" i="33"/>
  <c r="L5" i="33" l="1"/>
</calcChain>
</file>

<file path=xl/sharedStrings.xml><?xml version="1.0" encoding="utf-8"?>
<sst xmlns="http://schemas.openxmlformats.org/spreadsheetml/2006/main" count="427" uniqueCount="99">
  <si>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</si>
  <si>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</si>
  <si>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</si>
  <si>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</si>
  <si>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</si>
  <si>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</si>
  <si>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</si>
  <si>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1.3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</si>
  <si>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</si>
  <si>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</si>
  <si>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</si>
  <si>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</si>
  <si>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</si>
  <si>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</si>
  <si>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1.1.1</t>
  </si>
  <si>
    <t>1.2.1</t>
  </si>
  <si>
    <t>1.2.2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</si>
  <si>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</si>
  <si>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</si>
  <si>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</si>
  <si>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</si>
  <si>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</si>
  <si>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1.3.1</t>
  </si>
  <si>
    <t>Подпрограмма "Транспорт"</t>
  </si>
  <si>
    <t>Подпрограмма "Автомобильные дороги"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</si>
  <si>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</si>
  <si>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</si>
  <si>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</si>
  <si>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</si>
  <si>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</si>
  <si>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</si>
  <si>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</si>
  <si>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</si>
  <si>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</si>
  <si>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</si>
  <si>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</si>
  <si>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</si>
  <si>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</si>
  <si>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</si>
  <si>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</si>
  <si>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</si>
  <si>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</si>
  <si>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</si>
  <si>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</si>
  <si>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</si>
  <si>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</si>
  <si>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</si>
  <si>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</si>
  <si>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</si>
  <si>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</si>
  <si>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</si>
  <si>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</si>
  <si>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</si>
  <si>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</si>
  <si>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</si>
  <si>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</si>
  <si>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</si>
  <si>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</si>
  <si>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</si>
  <si>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</si>
  <si>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</si>
  <si>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</si>
  <si>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</si>
  <si>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</si>
  <si>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</si>
  <si>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</si>
  <si>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</si>
  <si>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</si>
  <si>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</si>
  <si>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</si>
  <si>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</si>
  <si>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</si>
  <si>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</si>
  <si>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Подпрограмма "Безопасность дорожного движения"</t>
  </si>
  <si>
    <t>16</t>
  </si>
  <si>
    <t>17</t>
  </si>
  <si>
    <t>19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</si>
  <si>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</si>
  <si>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</si>
  <si>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Улучшение условий дорожного движения и устранение опасных участков на улично-дорожной сети</t>
  </si>
  <si>
    <t>Обеспечение функционирования сети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</si>
  <si>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</t>
  </si>
  <si>
    <t xml:space="preserve">Экономия  от проведенных торгов (заполняется ДЭР) </t>
  </si>
  <si>
    <t>Экономия от реализации мероприятий (заполняется ответственным исполнителем, соисполнителем), в том числе от проведенных торгов                           (рублей)</t>
  </si>
  <si>
    <t xml:space="preserve">Предложения (пояснения) по использованию экономии денежных средств </t>
  </si>
  <si>
    <t>Оказание услуг по техническому обслуживанию и содержанию светофорного хозяйства города Нефтеюганска - в  связи с некачествнным выполнением работ по контракту планируется расторжение действующего контракта и закючение нового.</t>
  </si>
  <si>
    <t>Обустройство улично-дорожной сети города Нефтеюганска,
устройство тротуара по улице Энергетиков (от ул. Сургутская до пр.Энергетиков) - экономия будет перераспределена на мероприятия по улучшению условий дорожного движения и устранение опасных участков на улично-дорожной сети по мере необходимости.</t>
  </si>
  <si>
    <t>ПЛАН на 2023 год                                                                                                                                          (рублей)</t>
  </si>
  <si>
    <t>Освоение на 01.02.2023 года                                                                                                                                                (рублей)</t>
  </si>
  <si>
    <t>% исполнения  к плану за 2023 год</t>
  </si>
  <si>
    <t>Отчет о ходе исполнения комплексного плана (сетевого графика) на 01.02.2023 года по реализации муниципальных программ города Нефтеюганска</t>
  </si>
  <si>
    <t>Отчет о ходе исполнения комплексного плана (сетевого графика) на 01.05.2023 года по реализации муниципальных программ города Нефтеюганска</t>
  </si>
  <si>
    <t>Отчет о ходе исполнения комплексного плана (сетевого графика) на 01.03.2023 года по реализации муниципальных программ города Нефтеюганска</t>
  </si>
  <si>
    <t>Освоение на 01.03.2023 года                                                                                                                                                (рублей)</t>
  </si>
  <si>
    <t>Отчет о ходе исполнения комплексного плана (сетевого графика) на 01.04.2023 года по реализации муниципальных программ города Нефтеюганска</t>
  </si>
  <si>
    <t>Освоение на 01.04.2023 года                                                                                                                                                (рублей)</t>
  </si>
  <si>
    <t>Освоение на 01.05.2023 года                                                                                                                                                (рублей)</t>
  </si>
  <si>
    <t>Отчет о ходе исполнения комплексного плана (сетевого графика) на 01.06.2023 года по реализации муниципальных программ города Нефтеюганска</t>
  </si>
  <si>
    <t>Освоение на 01.06.2023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</si>
</sst>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4" fontId="3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49" fontId="3" fillId="25" borderId="9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left" vertical="top" wrapText="1"/>
    </xf>
    <xf numFmtId="0" fontId="3" fillId="25" borderId="0" xfId="0" applyFont="1" applyFill="1" applyBorder="1"/>
    <xf numFmtId="4" fontId="3" fillId="25" borderId="1" xfId="0" applyNumberFormat="1" applyFont="1" applyFill="1" applyBorder="1" applyAlignment="1">
      <alignment horizontal="left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49" fontId="33" fillId="25" borderId="9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2" applyNumberFormat="1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left" vertical="top" wrapText="1"/>
    </xf>
    <xf numFmtId="49" fontId="3" fillId="25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zoomScale="78" zoomScaleNormal="78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8.75" x14ac:dyDescent="0.3"/>
  <cols>
    <col min="1" max="1" width="9.140625" style="4" customWidth="1"/>
    <col min="2" max="2" width="80.28515625" style="55" customWidth="1"/>
    <col min="3" max="3" width="13.140625" style="2" customWidth="1"/>
    <col min="4" max="4" width="21.7109375" style="2" customWidth="1"/>
    <col min="5" max="6" width="20" style="2" customWidth="1"/>
    <col min="7" max="7" width="21.85546875" style="2" customWidth="1"/>
    <col min="8" max="8" width="21.85546875" style="3" customWidth="1"/>
    <col min="9" max="9" width="19.7109375" style="3" customWidth="1"/>
    <col min="10" max="10" width="19.28515625" style="3" customWidth="1"/>
    <col min="11" max="11" width="20.28515625" style="3" customWidth="1"/>
    <col min="12" max="12" width="13.7109375" style="3" customWidth="1"/>
    <col min="13" max="13" width="13.140625" style="3" customWidth="1"/>
    <col min="14" max="14" width="15.85546875" style="3" customWidth="1"/>
    <col min="15" max="15" width="15.7109375" style="3" customWidth="1"/>
    <col min="16" max="16" width="37.42578125" style="3" hidden="1" customWidth="1"/>
    <col min="17" max="17" width="42.7109375" style="3" hidden="1" customWidth="1"/>
    <col min="18" max="18" width="88.140625" style="59" hidden="1" customWidth="1"/>
    <col min="19" max="16384" width="9.140625" style="2"/>
  </cols>
  <sheetData>
    <row r="1" spans="1:18" s="20" customFormat="1" ht="37.5" customHeight="1" x14ac:dyDescent="0.3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60"/>
      <c r="Q1" s="60"/>
      <c r="R1" s="61"/>
    </row>
    <row r="2" spans="1:18" s="1" customFormat="1" ht="46.5" customHeight="1" x14ac:dyDescent="0.3">
      <c r="A2" s="90" t="s">
        <v>0</v>
      </c>
      <c r="B2" s="51" t="s">
        <v>1</v>
      </c>
      <c r="C2" s="91" t="s">
        <v>21</v>
      </c>
      <c r="D2" s="95" t="s">
        <v>87</v>
      </c>
      <c r="E2" s="96"/>
      <c r="F2" s="96"/>
      <c r="G2" s="97"/>
      <c r="H2" s="89" t="s">
        <v>88</v>
      </c>
      <c r="I2" s="89"/>
      <c r="J2" s="89"/>
      <c r="K2" s="89"/>
      <c r="L2" s="92" t="s">
        <v>89</v>
      </c>
      <c r="M2" s="93"/>
      <c r="N2" s="93"/>
      <c r="O2" s="94"/>
      <c r="P2" s="85" t="s">
        <v>82</v>
      </c>
      <c r="Q2" s="85" t="s">
        <v>83</v>
      </c>
      <c r="R2" s="85" t="s">
        <v>84</v>
      </c>
    </row>
    <row r="3" spans="1:18" s="1" customFormat="1" ht="62.25" customHeight="1" x14ac:dyDescent="0.3">
      <c r="A3" s="90"/>
      <c r="B3" s="52" t="s">
        <v>2</v>
      </c>
      <c r="C3" s="91"/>
      <c r="D3" s="66" t="s">
        <v>27</v>
      </c>
      <c r="E3" s="66" t="s">
        <v>28</v>
      </c>
      <c r="F3" s="66" t="s">
        <v>52</v>
      </c>
      <c r="G3" s="66" t="s">
        <v>29</v>
      </c>
      <c r="H3" s="44" t="s">
        <v>27</v>
      </c>
      <c r="I3" s="44" t="s">
        <v>28</v>
      </c>
      <c r="J3" s="44" t="s">
        <v>52</v>
      </c>
      <c r="K3" s="44" t="s">
        <v>29</v>
      </c>
      <c r="L3" s="44" t="s">
        <v>27</v>
      </c>
      <c r="M3" s="44" t="s">
        <v>28</v>
      </c>
      <c r="N3" s="44" t="s">
        <v>52</v>
      </c>
      <c r="O3" s="44" t="s">
        <v>29</v>
      </c>
      <c r="P3" s="86"/>
      <c r="Q3" s="87"/>
      <c r="R3" s="86"/>
    </row>
    <row r="4" spans="1:18" s="1" customFormat="1" x14ac:dyDescent="0.3">
      <c r="A4" s="65" t="s">
        <v>4</v>
      </c>
      <c r="B4" s="53" t="s">
        <v>17</v>
      </c>
      <c r="C4" s="65" t="s">
        <v>31</v>
      </c>
      <c r="D4" s="65" t="s">
        <v>20</v>
      </c>
      <c r="E4" s="65" t="s">
        <v>35</v>
      </c>
      <c r="F4" s="65" t="s">
        <v>36</v>
      </c>
      <c r="G4" s="65" t="s">
        <v>37</v>
      </c>
      <c r="H4" s="65" t="s">
        <v>38</v>
      </c>
      <c r="I4" s="65" t="s">
        <v>39</v>
      </c>
      <c r="J4" s="65" t="s">
        <v>40</v>
      </c>
      <c r="K4" s="65" t="s">
        <v>41</v>
      </c>
      <c r="L4" s="65" t="s">
        <v>74</v>
      </c>
      <c r="M4" s="65" t="s">
        <v>75</v>
      </c>
      <c r="N4" s="65" t="s">
        <v>60</v>
      </c>
      <c r="O4" s="65" t="s">
        <v>76</v>
      </c>
      <c r="P4" s="65" t="s">
        <v>74</v>
      </c>
      <c r="Q4" s="65" t="s">
        <v>75</v>
      </c>
      <c r="R4" s="65" t="s">
        <v>60</v>
      </c>
    </row>
    <row r="5" spans="1:18" s="1" customFormat="1" ht="26.25" customHeight="1" x14ac:dyDescent="0.3">
      <c r="A5" s="46" t="s">
        <v>4</v>
      </c>
      <c r="B5" s="84" t="s">
        <v>77</v>
      </c>
      <c r="C5" s="84"/>
      <c r="D5" s="47">
        <f t="shared" ref="D5:Q5" si="0">D6+D8+D11</f>
        <v>681466200</v>
      </c>
      <c r="E5" s="47">
        <f t="shared" si="0"/>
        <v>9276700</v>
      </c>
      <c r="F5" s="47">
        <f t="shared" si="0"/>
        <v>0</v>
      </c>
      <c r="G5" s="47">
        <v>662215800</v>
      </c>
      <c r="H5" s="47">
        <f t="shared" si="0"/>
        <v>0</v>
      </c>
      <c r="I5" s="47">
        <v>0</v>
      </c>
      <c r="J5" s="47">
        <f t="shared" si="0"/>
        <v>0</v>
      </c>
      <c r="K5" s="47">
        <v>0</v>
      </c>
      <c r="L5" s="19">
        <f>H5/D5*100</f>
        <v>0</v>
      </c>
      <c r="M5" s="19">
        <f>I5/E5*100</f>
        <v>0</v>
      </c>
      <c r="N5" s="19"/>
      <c r="O5" s="19">
        <f t="shared" ref="O5:O12" si="1">K5/G5*100</f>
        <v>0</v>
      </c>
      <c r="P5" s="48">
        <f t="shared" si="0"/>
        <v>0</v>
      </c>
      <c r="Q5" s="48">
        <f t="shared" si="0"/>
        <v>1321732.82</v>
      </c>
      <c r="R5" s="58"/>
    </row>
    <row r="6" spans="1:18" s="49" customFormat="1" ht="26.25" customHeight="1" x14ac:dyDescent="0.3">
      <c r="A6" s="46" t="s">
        <v>5</v>
      </c>
      <c r="B6" s="54" t="s">
        <v>23</v>
      </c>
      <c r="C6" s="62"/>
      <c r="D6" s="50">
        <f t="shared" ref="D6:G6" si="2">D7</f>
        <v>353049100</v>
      </c>
      <c r="E6" s="50">
        <f t="shared" si="2"/>
        <v>0</v>
      </c>
      <c r="F6" s="50">
        <f t="shared" si="2"/>
        <v>0</v>
      </c>
      <c r="G6" s="50">
        <v>353049100</v>
      </c>
      <c r="H6" s="50">
        <f t="shared" ref="H6:Q6" si="3">H7</f>
        <v>0</v>
      </c>
      <c r="I6" s="50">
        <f t="shared" si="3"/>
        <v>0</v>
      </c>
      <c r="J6" s="50">
        <f t="shared" si="3"/>
        <v>0</v>
      </c>
      <c r="K6" s="50">
        <v>0</v>
      </c>
      <c r="L6" s="19">
        <f t="shared" ref="L6:L12" si="4">H6/D6*100</f>
        <v>0</v>
      </c>
      <c r="M6" s="19"/>
      <c r="N6" s="19"/>
      <c r="O6" s="19">
        <f t="shared" si="1"/>
        <v>0</v>
      </c>
      <c r="P6" s="48">
        <f t="shared" si="3"/>
        <v>0</v>
      </c>
      <c r="Q6" s="50">
        <f t="shared" si="3"/>
        <v>0</v>
      </c>
      <c r="R6" s="58"/>
    </row>
    <row r="7" spans="1:18" s="1" customFormat="1" ht="37.5" customHeight="1" x14ac:dyDescent="0.3">
      <c r="A7" s="56" t="s">
        <v>14</v>
      </c>
      <c r="B7" s="57" t="s">
        <v>78</v>
      </c>
      <c r="C7" s="18" t="s">
        <v>3</v>
      </c>
      <c r="D7" s="43">
        <f>SUM(E7:G7)</f>
        <v>353049100</v>
      </c>
      <c r="E7" s="43">
        <v>0</v>
      </c>
      <c r="F7" s="43">
        <v>0</v>
      </c>
      <c r="G7" s="50">
        <v>353049100</v>
      </c>
      <c r="H7" s="45">
        <f>SUM(I7:K7)</f>
        <v>0</v>
      </c>
      <c r="I7" s="45">
        <v>0</v>
      </c>
      <c r="J7" s="45">
        <v>0</v>
      </c>
      <c r="K7" s="45">
        <v>0</v>
      </c>
      <c r="L7" s="19">
        <f t="shared" si="4"/>
        <v>0</v>
      </c>
      <c r="M7" s="19"/>
      <c r="N7" s="19"/>
      <c r="O7" s="19">
        <f t="shared" si="1"/>
        <v>0</v>
      </c>
      <c r="P7" s="19"/>
      <c r="Q7" s="19"/>
      <c r="R7" s="58"/>
    </row>
    <row r="8" spans="1:18" s="49" customFormat="1" ht="26.25" customHeight="1" x14ac:dyDescent="0.3">
      <c r="A8" s="46" t="s">
        <v>6</v>
      </c>
      <c r="B8" s="54" t="s">
        <v>24</v>
      </c>
      <c r="C8" s="62"/>
      <c r="D8" s="50">
        <f t="shared" ref="D8:Q8" si="5">SUM(D9:D10)</f>
        <v>307166000</v>
      </c>
      <c r="E8" s="50">
        <f t="shared" si="5"/>
        <v>0</v>
      </c>
      <c r="F8" s="50">
        <f t="shared" si="5"/>
        <v>0</v>
      </c>
      <c r="G8" s="50">
        <v>307166000</v>
      </c>
      <c r="H8" s="50">
        <f t="shared" si="5"/>
        <v>0</v>
      </c>
      <c r="I8" s="50">
        <f t="shared" si="5"/>
        <v>0</v>
      </c>
      <c r="J8" s="50">
        <f t="shared" si="5"/>
        <v>0</v>
      </c>
      <c r="K8" s="50">
        <v>0</v>
      </c>
      <c r="L8" s="19">
        <f t="shared" si="4"/>
        <v>0</v>
      </c>
      <c r="M8" s="19"/>
      <c r="N8" s="19"/>
      <c r="O8" s="19">
        <f t="shared" si="1"/>
        <v>0</v>
      </c>
      <c r="P8" s="48">
        <f t="shared" si="5"/>
        <v>0</v>
      </c>
      <c r="Q8" s="48">
        <f t="shared" si="5"/>
        <v>1171772.82</v>
      </c>
      <c r="R8" s="58"/>
    </row>
    <row r="9" spans="1:18" s="73" customFormat="1" ht="38.25" customHeight="1" x14ac:dyDescent="0.3">
      <c r="A9" s="67" t="s">
        <v>15</v>
      </c>
      <c r="B9" s="68" t="s">
        <v>81</v>
      </c>
      <c r="C9" s="69" t="s">
        <v>3</v>
      </c>
      <c r="D9" s="70">
        <f>SUM(E9:G9)</f>
        <v>0</v>
      </c>
      <c r="E9" s="70">
        <v>0</v>
      </c>
      <c r="F9" s="70">
        <v>0</v>
      </c>
      <c r="G9" s="70">
        <v>0</v>
      </c>
      <c r="H9" s="70">
        <f>SUM(I9:K9)</f>
        <v>0</v>
      </c>
      <c r="I9" s="70">
        <v>0</v>
      </c>
      <c r="J9" s="70">
        <v>0</v>
      </c>
      <c r="K9" s="70">
        <v>0</v>
      </c>
      <c r="L9" s="71" t="e">
        <f t="shared" si="4"/>
        <v>#DIV/0!</v>
      </c>
      <c r="M9" s="71"/>
      <c r="N9" s="71"/>
      <c r="O9" s="71" t="e">
        <f t="shared" si="1"/>
        <v>#DIV/0!</v>
      </c>
      <c r="P9" s="71"/>
      <c r="Q9" s="71"/>
      <c r="R9" s="72"/>
    </row>
    <row r="10" spans="1:18" s="73" customFormat="1" ht="42.75" customHeight="1" x14ac:dyDescent="0.3">
      <c r="A10" s="67" t="s">
        <v>16</v>
      </c>
      <c r="B10" s="68" t="s">
        <v>80</v>
      </c>
      <c r="C10" s="69" t="s">
        <v>3</v>
      </c>
      <c r="D10" s="70">
        <f>SUM(E10:G10)</f>
        <v>307166000</v>
      </c>
      <c r="E10" s="70">
        <v>0</v>
      </c>
      <c r="F10" s="70">
        <v>0</v>
      </c>
      <c r="G10" s="70">
        <v>307166000</v>
      </c>
      <c r="H10" s="70">
        <f>SUM(I10:K10)</f>
        <v>0</v>
      </c>
      <c r="I10" s="70">
        <v>0</v>
      </c>
      <c r="J10" s="70">
        <v>0</v>
      </c>
      <c r="K10" s="70">
        <v>0</v>
      </c>
      <c r="L10" s="71">
        <f t="shared" si="4"/>
        <v>0</v>
      </c>
      <c r="M10" s="71"/>
      <c r="N10" s="71"/>
      <c r="O10" s="71">
        <f t="shared" si="1"/>
        <v>0</v>
      </c>
      <c r="P10" s="71"/>
      <c r="Q10" s="71">
        <v>1171772.82</v>
      </c>
      <c r="R10" s="74" t="s">
        <v>85</v>
      </c>
    </row>
    <row r="11" spans="1:18" s="79" customFormat="1" ht="24.75" customHeight="1" x14ac:dyDescent="0.3">
      <c r="A11" s="75" t="s">
        <v>7</v>
      </c>
      <c r="B11" s="76" t="s">
        <v>73</v>
      </c>
      <c r="C11" s="77"/>
      <c r="D11" s="78">
        <v>21251100</v>
      </c>
      <c r="E11" s="78">
        <v>9276700</v>
      </c>
      <c r="F11" s="78">
        <f t="shared" ref="F11:S11" si="6">F12</f>
        <v>0</v>
      </c>
      <c r="G11" s="78">
        <v>11974400</v>
      </c>
      <c r="H11" s="78">
        <f t="shared" si="6"/>
        <v>0</v>
      </c>
      <c r="I11" s="78">
        <v>0</v>
      </c>
      <c r="J11" s="78">
        <f t="shared" si="6"/>
        <v>0</v>
      </c>
      <c r="K11" s="78">
        <v>0</v>
      </c>
      <c r="L11" s="71">
        <f t="shared" si="4"/>
        <v>0</v>
      </c>
      <c r="M11" s="71">
        <f>I11/E11*100</f>
        <v>0</v>
      </c>
      <c r="N11" s="71"/>
      <c r="O11" s="71">
        <f t="shared" si="1"/>
        <v>0</v>
      </c>
      <c r="P11" s="78">
        <f t="shared" si="6"/>
        <v>0</v>
      </c>
      <c r="Q11" s="78">
        <f t="shared" si="6"/>
        <v>149960</v>
      </c>
      <c r="R11" s="74"/>
    </row>
    <row r="12" spans="1:18" s="73" customFormat="1" ht="44.25" customHeight="1" x14ac:dyDescent="0.3">
      <c r="A12" s="67" t="s">
        <v>22</v>
      </c>
      <c r="B12" s="83" t="s">
        <v>79</v>
      </c>
      <c r="C12" s="69" t="s">
        <v>3</v>
      </c>
      <c r="D12" s="78">
        <v>21251100</v>
      </c>
      <c r="E12" s="78">
        <v>9276700</v>
      </c>
      <c r="F12" s="80">
        <v>0</v>
      </c>
      <c r="G12" s="78">
        <v>11974400</v>
      </c>
      <c r="H12" s="70">
        <f>SUM(I12:K12)</f>
        <v>0</v>
      </c>
      <c r="I12" s="70">
        <v>0</v>
      </c>
      <c r="J12" s="70">
        <v>0</v>
      </c>
      <c r="K12" s="70">
        <v>0</v>
      </c>
      <c r="L12" s="71">
        <f t="shared" si="4"/>
        <v>0</v>
      </c>
      <c r="M12" s="71">
        <f>I12/E12*100</f>
        <v>0</v>
      </c>
      <c r="N12" s="71"/>
      <c r="O12" s="71">
        <f t="shared" si="1"/>
        <v>0</v>
      </c>
      <c r="P12" s="81"/>
      <c r="Q12" s="81">
        <v>149960</v>
      </c>
      <c r="R12" s="82" t="s">
        <v>86</v>
      </c>
    </row>
  </sheetData>
  <mergeCells count="10">
    <mergeCell ref="P2:P3"/>
    <mergeCell ref="Q2:Q3"/>
    <mergeCell ref="R2:R3"/>
    <mergeCell ref="B5:C5"/>
    <mergeCell ref="A1:O1"/>
    <mergeCell ref="A2:A3"/>
    <mergeCell ref="C2:C3"/>
    <mergeCell ref="D2:G2"/>
    <mergeCell ref="H2:K2"/>
    <mergeCell ref="L2:O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78" zoomScaleNormal="78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defaultRowHeight="18.75" x14ac:dyDescent="0.3"/>
  <cols>
    <col min="1" max="1" width="9.140625" style="4" customWidth="1"/>
    <col min="2" max="2" width="80.28515625" style="55" customWidth="1"/>
    <col min="3" max="3" width="13.140625" style="2" customWidth="1"/>
    <col min="4" max="4" width="21.7109375" style="2" customWidth="1"/>
    <col min="5" max="6" width="20" style="2" customWidth="1"/>
    <col min="7" max="7" width="21.85546875" style="2" customWidth="1"/>
    <col min="8" max="8" width="21.85546875" style="3" customWidth="1"/>
    <col min="9" max="9" width="19.7109375" style="3" customWidth="1"/>
    <col min="10" max="10" width="19.28515625" style="3" customWidth="1"/>
    <col min="11" max="11" width="20.28515625" style="3" customWidth="1"/>
    <col min="12" max="12" width="13.7109375" style="3" customWidth="1"/>
    <col min="13" max="13" width="13.140625" style="3" customWidth="1"/>
    <col min="14" max="14" width="15.85546875" style="3" customWidth="1"/>
    <col min="15" max="15" width="15.7109375" style="3" customWidth="1"/>
    <col min="16" max="16" width="37.42578125" style="3" hidden="1" customWidth="1"/>
    <col min="17" max="17" width="42.7109375" style="3" hidden="1" customWidth="1"/>
    <col min="18" max="18" width="88.140625" style="59" hidden="1" customWidth="1"/>
    <col min="19" max="16384" width="9.140625" style="2"/>
  </cols>
  <sheetData>
    <row r="1" spans="1:18" s="20" customFormat="1" ht="37.5" customHeight="1" x14ac:dyDescent="0.3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60"/>
      <c r="Q1" s="60"/>
      <c r="R1" s="61"/>
    </row>
    <row r="2" spans="1:18" s="1" customFormat="1" ht="46.5" customHeight="1" x14ac:dyDescent="0.3">
      <c r="A2" s="90" t="s">
        <v>0</v>
      </c>
      <c r="B2" s="51" t="s">
        <v>1</v>
      </c>
      <c r="C2" s="91" t="s">
        <v>21</v>
      </c>
      <c r="D2" s="95" t="s">
        <v>87</v>
      </c>
      <c r="E2" s="96"/>
      <c r="F2" s="96"/>
      <c r="G2" s="97"/>
      <c r="H2" s="89" t="s">
        <v>93</v>
      </c>
      <c r="I2" s="89"/>
      <c r="J2" s="89"/>
      <c r="K2" s="89"/>
      <c r="L2" s="92" t="s">
        <v>89</v>
      </c>
      <c r="M2" s="93"/>
      <c r="N2" s="93"/>
      <c r="O2" s="94"/>
      <c r="P2" s="85" t="s">
        <v>82</v>
      </c>
      <c r="Q2" s="85" t="s">
        <v>83</v>
      </c>
      <c r="R2" s="85" t="s">
        <v>84</v>
      </c>
    </row>
    <row r="3" spans="1:18" s="1" customFormat="1" ht="62.25" customHeight="1" x14ac:dyDescent="0.3">
      <c r="A3" s="90"/>
      <c r="B3" s="52" t="s">
        <v>2</v>
      </c>
      <c r="C3" s="91"/>
      <c r="D3" s="64" t="s">
        <v>27</v>
      </c>
      <c r="E3" s="64" t="s">
        <v>28</v>
      </c>
      <c r="F3" s="64" t="s">
        <v>52</v>
      </c>
      <c r="G3" s="64" t="s">
        <v>29</v>
      </c>
      <c r="H3" s="44" t="s">
        <v>27</v>
      </c>
      <c r="I3" s="44" t="s">
        <v>28</v>
      </c>
      <c r="J3" s="44" t="s">
        <v>52</v>
      </c>
      <c r="K3" s="44" t="s">
        <v>29</v>
      </c>
      <c r="L3" s="44" t="s">
        <v>27</v>
      </c>
      <c r="M3" s="44" t="s">
        <v>28</v>
      </c>
      <c r="N3" s="44" t="s">
        <v>52</v>
      </c>
      <c r="O3" s="44" t="s">
        <v>29</v>
      </c>
      <c r="P3" s="86"/>
      <c r="Q3" s="87"/>
      <c r="R3" s="86"/>
    </row>
    <row r="4" spans="1:18" s="1" customFormat="1" x14ac:dyDescent="0.3">
      <c r="A4" s="63" t="s">
        <v>4</v>
      </c>
      <c r="B4" s="53" t="s">
        <v>17</v>
      </c>
      <c r="C4" s="63" t="s">
        <v>31</v>
      </c>
      <c r="D4" s="63" t="s">
        <v>20</v>
      </c>
      <c r="E4" s="63" t="s">
        <v>35</v>
      </c>
      <c r="F4" s="63" t="s">
        <v>36</v>
      </c>
      <c r="G4" s="63" t="s">
        <v>37</v>
      </c>
      <c r="H4" s="63" t="s">
        <v>38</v>
      </c>
      <c r="I4" s="63" t="s">
        <v>39</v>
      </c>
      <c r="J4" s="63" t="s">
        <v>40</v>
      </c>
      <c r="K4" s="63" t="s">
        <v>41</v>
      </c>
      <c r="L4" s="63" t="s">
        <v>74</v>
      </c>
      <c r="M4" s="63" t="s">
        <v>75</v>
      </c>
      <c r="N4" s="63" t="s">
        <v>60</v>
      </c>
      <c r="O4" s="63" t="s">
        <v>76</v>
      </c>
      <c r="P4" s="63" t="s">
        <v>74</v>
      </c>
      <c r="Q4" s="63" t="s">
        <v>75</v>
      </c>
      <c r="R4" s="63" t="s">
        <v>60</v>
      </c>
    </row>
    <row r="5" spans="1:18" s="1" customFormat="1" ht="26.25" customHeight="1" x14ac:dyDescent="0.3">
      <c r="A5" s="46" t="s">
        <v>4</v>
      </c>
      <c r="B5" s="84" t="s">
        <v>77</v>
      </c>
      <c r="C5" s="84"/>
      <c r="D5" s="47">
        <f t="shared" ref="D5:Q5" si="0">D6+D8+D11</f>
        <v>681466200</v>
      </c>
      <c r="E5" s="47">
        <f t="shared" si="0"/>
        <v>9276700</v>
      </c>
      <c r="F5" s="47">
        <f t="shared" si="0"/>
        <v>0</v>
      </c>
      <c r="G5" s="47">
        <v>662215800</v>
      </c>
      <c r="H5" s="47">
        <f t="shared" si="0"/>
        <v>74567238.090000004</v>
      </c>
      <c r="I5" s="47">
        <v>0</v>
      </c>
      <c r="J5" s="47">
        <f t="shared" si="0"/>
        <v>0</v>
      </c>
      <c r="K5" s="47">
        <v>74587238.090000004</v>
      </c>
      <c r="L5" s="19">
        <f>H5/D5*100</f>
        <v>10.942177042676512</v>
      </c>
      <c r="M5" s="19">
        <f>I5/E5*100</f>
        <v>0</v>
      </c>
      <c r="N5" s="19"/>
      <c r="O5" s="19">
        <f>K5/G5*100</f>
        <v>11.263282768245638</v>
      </c>
      <c r="P5" s="48">
        <f t="shared" si="0"/>
        <v>0</v>
      </c>
      <c r="Q5" s="48">
        <f t="shared" si="0"/>
        <v>1321732.82</v>
      </c>
      <c r="R5" s="58"/>
    </row>
    <row r="6" spans="1:18" s="49" customFormat="1" ht="26.25" customHeight="1" x14ac:dyDescent="0.3">
      <c r="A6" s="46" t="s">
        <v>5</v>
      </c>
      <c r="B6" s="54" t="s">
        <v>23</v>
      </c>
      <c r="C6" s="62"/>
      <c r="D6" s="50">
        <f t="shared" ref="D6:G6" si="1">D7</f>
        <v>353049100</v>
      </c>
      <c r="E6" s="50">
        <f t="shared" si="1"/>
        <v>0</v>
      </c>
      <c r="F6" s="50">
        <f t="shared" si="1"/>
        <v>0</v>
      </c>
      <c r="G6" s="50">
        <v>353049100</v>
      </c>
      <c r="H6" s="50">
        <f t="shared" ref="H6:Q6" si="2">H7</f>
        <v>28263516.98</v>
      </c>
      <c r="I6" s="50">
        <f t="shared" si="2"/>
        <v>0</v>
      </c>
      <c r="J6" s="50">
        <f t="shared" si="2"/>
        <v>0</v>
      </c>
      <c r="K6" s="50">
        <v>28263516.98</v>
      </c>
      <c r="L6" s="19">
        <f t="shared" ref="L6:L12" si="3">H6/D6*100</f>
        <v>8.0055485143567839</v>
      </c>
      <c r="M6" s="19"/>
      <c r="N6" s="19"/>
      <c r="O6" s="19">
        <f t="shared" ref="O5:O12" si="4">K6/G6*100</f>
        <v>8.0055485143567839</v>
      </c>
      <c r="P6" s="48">
        <f t="shared" si="2"/>
        <v>0</v>
      </c>
      <c r="Q6" s="50">
        <f t="shared" si="2"/>
        <v>0</v>
      </c>
      <c r="R6" s="58"/>
    </row>
    <row r="7" spans="1:18" s="1" customFormat="1" ht="37.5" customHeight="1" x14ac:dyDescent="0.3">
      <c r="A7" s="56" t="s">
        <v>14</v>
      </c>
      <c r="B7" s="57" t="s">
        <v>78</v>
      </c>
      <c r="C7" s="18" t="s">
        <v>3</v>
      </c>
      <c r="D7" s="43">
        <f>SUM(E7:G7)</f>
        <v>353049100</v>
      </c>
      <c r="E7" s="43">
        <v>0</v>
      </c>
      <c r="F7" s="43">
        <v>0</v>
      </c>
      <c r="G7" s="50">
        <v>353049100</v>
      </c>
      <c r="H7" s="45">
        <f>SUM(I7:K7)</f>
        <v>28263516.98</v>
      </c>
      <c r="I7" s="45">
        <v>0</v>
      </c>
      <c r="J7" s="45">
        <v>0</v>
      </c>
      <c r="K7" s="50">
        <v>28263516.98</v>
      </c>
      <c r="L7" s="19">
        <f t="shared" si="3"/>
        <v>8.0055485143567839</v>
      </c>
      <c r="M7" s="19"/>
      <c r="N7" s="19"/>
      <c r="O7" s="19">
        <f t="shared" si="4"/>
        <v>8.0055485143567839</v>
      </c>
      <c r="P7" s="19"/>
      <c r="Q7" s="19"/>
      <c r="R7" s="58"/>
    </row>
    <row r="8" spans="1:18" s="49" customFormat="1" ht="26.25" customHeight="1" x14ac:dyDescent="0.3">
      <c r="A8" s="46" t="s">
        <v>6</v>
      </c>
      <c r="B8" s="54" t="s">
        <v>24</v>
      </c>
      <c r="C8" s="62"/>
      <c r="D8" s="50">
        <f t="shared" ref="D8:Q8" si="5">SUM(D9:D10)</f>
        <v>307166000</v>
      </c>
      <c r="E8" s="50">
        <f t="shared" si="5"/>
        <v>0</v>
      </c>
      <c r="F8" s="50">
        <f t="shared" si="5"/>
        <v>0</v>
      </c>
      <c r="G8" s="50">
        <v>307166000</v>
      </c>
      <c r="H8" s="50">
        <f t="shared" si="5"/>
        <v>46303721.109999999</v>
      </c>
      <c r="I8" s="50">
        <f t="shared" si="5"/>
        <v>0</v>
      </c>
      <c r="J8" s="50">
        <f t="shared" si="5"/>
        <v>0</v>
      </c>
      <c r="K8" s="50">
        <v>46303721.109999999</v>
      </c>
      <c r="L8" s="19">
        <f t="shared" si="3"/>
        <v>15.074494283221451</v>
      </c>
      <c r="M8" s="19"/>
      <c r="N8" s="19"/>
      <c r="O8" s="19">
        <f t="shared" si="4"/>
        <v>15.074494283221451</v>
      </c>
      <c r="P8" s="48">
        <f t="shared" si="5"/>
        <v>0</v>
      </c>
      <c r="Q8" s="48">
        <f t="shared" si="5"/>
        <v>1171772.82</v>
      </c>
      <c r="R8" s="58"/>
    </row>
    <row r="9" spans="1:18" s="73" customFormat="1" ht="38.25" customHeight="1" x14ac:dyDescent="0.3">
      <c r="A9" s="67" t="s">
        <v>15</v>
      </c>
      <c r="B9" s="68" t="s">
        <v>81</v>
      </c>
      <c r="C9" s="69" t="s">
        <v>3</v>
      </c>
      <c r="D9" s="70">
        <f>SUM(E9:G9)</f>
        <v>0</v>
      </c>
      <c r="E9" s="70">
        <v>0</v>
      </c>
      <c r="F9" s="70">
        <v>0</v>
      </c>
      <c r="G9" s="70">
        <v>0</v>
      </c>
      <c r="H9" s="70">
        <f>SUM(I9:K9)</f>
        <v>0</v>
      </c>
      <c r="I9" s="70">
        <v>0</v>
      </c>
      <c r="J9" s="70">
        <v>0</v>
      </c>
      <c r="K9" s="70">
        <v>0</v>
      </c>
      <c r="L9" s="71" t="e">
        <f t="shared" si="3"/>
        <v>#DIV/0!</v>
      </c>
      <c r="M9" s="71"/>
      <c r="N9" s="71"/>
      <c r="O9" s="71" t="e">
        <f t="shared" si="4"/>
        <v>#DIV/0!</v>
      </c>
      <c r="P9" s="71"/>
      <c r="Q9" s="71"/>
      <c r="R9" s="72"/>
    </row>
    <row r="10" spans="1:18" s="73" customFormat="1" ht="42.75" customHeight="1" x14ac:dyDescent="0.3">
      <c r="A10" s="67" t="s">
        <v>16</v>
      </c>
      <c r="B10" s="68" t="s">
        <v>80</v>
      </c>
      <c r="C10" s="69" t="s">
        <v>3</v>
      </c>
      <c r="D10" s="70">
        <f>SUM(E10:G10)</f>
        <v>307166000</v>
      </c>
      <c r="E10" s="70">
        <v>0</v>
      </c>
      <c r="F10" s="70">
        <v>0</v>
      </c>
      <c r="G10" s="70">
        <v>307166000</v>
      </c>
      <c r="H10" s="70">
        <f>SUM(I10:K10)</f>
        <v>46303721.109999999</v>
      </c>
      <c r="I10" s="70">
        <v>0</v>
      </c>
      <c r="J10" s="70">
        <v>0</v>
      </c>
      <c r="K10" s="50">
        <v>46303721.109999999</v>
      </c>
      <c r="L10" s="71">
        <f t="shared" si="3"/>
        <v>15.074494283221451</v>
      </c>
      <c r="M10" s="71"/>
      <c r="N10" s="71"/>
      <c r="O10" s="71">
        <f t="shared" si="4"/>
        <v>15.074494283221451</v>
      </c>
      <c r="P10" s="71"/>
      <c r="Q10" s="71">
        <v>1171772.82</v>
      </c>
      <c r="R10" s="74" t="s">
        <v>85</v>
      </c>
    </row>
    <row r="11" spans="1:18" s="79" customFormat="1" ht="24.75" customHeight="1" x14ac:dyDescent="0.3">
      <c r="A11" s="75" t="s">
        <v>7</v>
      </c>
      <c r="B11" s="76" t="s">
        <v>73</v>
      </c>
      <c r="C11" s="77"/>
      <c r="D11" s="78">
        <v>21251100</v>
      </c>
      <c r="E11" s="78">
        <v>9276700</v>
      </c>
      <c r="F11" s="78">
        <f t="shared" ref="D11:Q11" si="6">F12</f>
        <v>0</v>
      </c>
      <c r="G11" s="78">
        <v>11974400</v>
      </c>
      <c r="H11" s="78">
        <f t="shared" si="6"/>
        <v>0</v>
      </c>
      <c r="I11" s="78">
        <v>0</v>
      </c>
      <c r="J11" s="78">
        <f t="shared" si="6"/>
        <v>0</v>
      </c>
      <c r="K11" s="78">
        <v>0</v>
      </c>
      <c r="L11" s="71">
        <f t="shared" si="3"/>
        <v>0</v>
      </c>
      <c r="M11" s="71">
        <f>I11/E11*100</f>
        <v>0</v>
      </c>
      <c r="N11" s="71"/>
      <c r="O11" s="71">
        <f t="shared" si="4"/>
        <v>0</v>
      </c>
      <c r="P11" s="78">
        <f t="shared" si="6"/>
        <v>0</v>
      </c>
      <c r="Q11" s="78">
        <f t="shared" si="6"/>
        <v>149960</v>
      </c>
      <c r="R11" s="74"/>
    </row>
    <row r="12" spans="1:18" s="73" customFormat="1" ht="44.25" customHeight="1" x14ac:dyDescent="0.3">
      <c r="A12" s="67" t="s">
        <v>22</v>
      </c>
      <c r="B12" s="83" t="s">
        <v>79</v>
      </c>
      <c r="C12" s="69" t="s">
        <v>3</v>
      </c>
      <c r="D12" s="78">
        <v>21251100</v>
      </c>
      <c r="E12" s="78">
        <v>9276700</v>
      </c>
      <c r="F12" s="80">
        <v>0</v>
      </c>
      <c r="G12" s="78">
        <v>11974400</v>
      </c>
      <c r="H12" s="70">
        <f>SUM(I12:K12)</f>
        <v>0</v>
      </c>
      <c r="I12" s="70">
        <v>0</v>
      </c>
      <c r="J12" s="70">
        <v>0</v>
      </c>
      <c r="K12" s="70">
        <v>0</v>
      </c>
      <c r="L12" s="71">
        <f t="shared" si="3"/>
        <v>0</v>
      </c>
      <c r="M12" s="71">
        <f>I12/E12*100</f>
        <v>0</v>
      </c>
      <c r="N12" s="71"/>
      <c r="O12" s="71">
        <f t="shared" si="4"/>
        <v>0</v>
      </c>
      <c r="P12" s="81"/>
      <c r="Q12" s="81">
        <v>149960</v>
      </c>
      <c r="R12" s="82" t="s">
        <v>86</v>
      </c>
    </row>
  </sheetData>
  <mergeCells count="10">
    <mergeCell ref="B5:C5"/>
    <mergeCell ref="P2:P3"/>
    <mergeCell ref="Q2:Q3"/>
    <mergeCell ref="R2:R3"/>
    <mergeCell ref="A1:O1"/>
    <mergeCell ref="H2:K2"/>
    <mergeCell ref="A2:A3"/>
    <mergeCell ref="C2:C3"/>
    <mergeCell ref="L2:O2"/>
    <mergeCell ref="D2:G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78" zoomScaleNormal="78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" sqref="H2:K2"/>
    </sheetView>
  </sheetViews>
  <sheetFormatPr defaultRowHeight="18.75" x14ac:dyDescent="0.3"/>
  <cols>
    <col min="1" max="1" width="9.140625" style="4" customWidth="1"/>
    <col min="2" max="2" width="80.28515625" style="55" customWidth="1"/>
    <col min="3" max="3" width="13.140625" style="2" customWidth="1"/>
    <col min="4" max="4" width="21.7109375" style="2" customWidth="1"/>
    <col min="5" max="6" width="20" style="2" customWidth="1"/>
    <col min="7" max="7" width="21.85546875" style="2" customWidth="1"/>
    <col min="8" max="8" width="21.85546875" style="3" customWidth="1"/>
    <col min="9" max="9" width="19.7109375" style="3" customWidth="1"/>
    <col min="10" max="10" width="19.28515625" style="3" customWidth="1"/>
    <col min="11" max="11" width="20.28515625" style="3" customWidth="1"/>
    <col min="12" max="12" width="13.7109375" style="3" customWidth="1"/>
    <col min="13" max="13" width="13.140625" style="3" customWidth="1"/>
    <col min="14" max="14" width="15.85546875" style="3" customWidth="1"/>
    <col min="15" max="15" width="15.7109375" style="3" customWidth="1"/>
    <col min="16" max="16" width="37.42578125" style="3" hidden="1" customWidth="1"/>
    <col min="17" max="17" width="42.7109375" style="3" hidden="1" customWidth="1"/>
    <col min="18" max="18" width="88.140625" style="59" hidden="1" customWidth="1"/>
    <col min="19" max="16384" width="9.140625" style="2"/>
  </cols>
  <sheetData>
    <row r="1" spans="1:18" s="20" customFormat="1" ht="37.5" customHeight="1" x14ac:dyDescent="0.3">
      <c r="A1" s="88" t="s">
        <v>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60"/>
      <c r="Q1" s="60"/>
      <c r="R1" s="61"/>
    </row>
    <row r="2" spans="1:18" s="1" customFormat="1" ht="46.5" customHeight="1" x14ac:dyDescent="0.3">
      <c r="A2" s="90" t="s">
        <v>0</v>
      </c>
      <c r="B2" s="51" t="s">
        <v>1</v>
      </c>
      <c r="C2" s="91" t="s">
        <v>21</v>
      </c>
      <c r="D2" s="95" t="s">
        <v>87</v>
      </c>
      <c r="E2" s="96"/>
      <c r="F2" s="96"/>
      <c r="G2" s="97"/>
      <c r="H2" s="89" t="s">
        <v>95</v>
      </c>
      <c r="I2" s="89"/>
      <c r="J2" s="89"/>
      <c r="K2" s="89"/>
      <c r="L2" s="92" t="s">
        <v>89</v>
      </c>
      <c r="M2" s="93"/>
      <c r="N2" s="93"/>
      <c r="O2" s="94"/>
      <c r="P2" s="85" t="s">
        <v>82</v>
      </c>
      <c r="Q2" s="85" t="s">
        <v>83</v>
      </c>
      <c r="R2" s="85" t="s">
        <v>84</v>
      </c>
    </row>
    <row r="3" spans="1:18" s="1" customFormat="1" ht="62.25" customHeight="1" x14ac:dyDescent="0.3">
      <c r="A3" s="90"/>
      <c r="B3" s="52" t="s">
        <v>2</v>
      </c>
      <c r="C3" s="91"/>
      <c r="D3" s="66" t="s">
        <v>27</v>
      </c>
      <c r="E3" s="66" t="s">
        <v>28</v>
      </c>
      <c r="F3" s="66" t="s">
        <v>52</v>
      </c>
      <c r="G3" s="66" t="s">
        <v>29</v>
      </c>
      <c r="H3" s="44" t="s">
        <v>27</v>
      </c>
      <c r="I3" s="44" t="s">
        <v>28</v>
      </c>
      <c r="J3" s="44" t="s">
        <v>52</v>
      </c>
      <c r="K3" s="44" t="s">
        <v>29</v>
      </c>
      <c r="L3" s="44" t="s">
        <v>27</v>
      </c>
      <c r="M3" s="44" t="s">
        <v>28</v>
      </c>
      <c r="N3" s="44" t="s">
        <v>52</v>
      </c>
      <c r="O3" s="44" t="s">
        <v>29</v>
      </c>
      <c r="P3" s="86"/>
      <c r="Q3" s="87"/>
      <c r="R3" s="86"/>
    </row>
    <row r="4" spans="1:18" s="1" customFormat="1" x14ac:dyDescent="0.3">
      <c r="A4" s="65" t="s">
        <v>4</v>
      </c>
      <c r="B4" s="53" t="s">
        <v>17</v>
      </c>
      <c r="C4" s="65" t="s">
        <v>31</v>
      </c>
      <c r="D4" s="65" t="s">
        <v>20</v>
      </c>
      <c r="E4" s="65" t="s">
        <v>35</v>
      </c>
      <c r="F4" s="65" t="s">
        <v>36</v>
      </c>
      <c r="G4" s="65" t="s">
        <v>37</v>
      </c>
      <c r="H4" s="65" t="s">
        <v>38</v>
      </c>
      <c r="I4" s="65" t="s">
        <v>39</v>
      </c>
      <c r="J4" s="65" t="s">
        <v>40</v>
      </c>
      <c r="K4" s="65" t="s">
        <v>41</v>
      </c>
      <c r="L4" s="65" t="s">
        <v>74</v>
      </c>
      <c r="M4" s="65" t="s">
        <v>75</v>
      </c>
      <c r="N4" s="65" t="s">
        <v>60</v>
      </c>
      <c r="O4" s="65" t="s">
        <v>76</v>
      </c>
      <c r="P4" s="65" t="s">
        <v>74</v>
      </c>
      <c r="Q4" s="65" t="s">
        <v>75</v>
      </c>
      <c r="R4" s="65" t="s">
        <v>60</v>
      </c>
    </row>
    <row r="5" spans="1:18" s="1" customFormat="1" ht="26.25" customHeight="1" x14ac:dyDescent="0.3">
      <c r="A5" s="46" t="s">
        <v>4</v>
      </c>
      <c r="B5" s="84" t="s">
        <v>77</v>
      </c>
      <c r="C5" s="84"/>
      <c r="D5" s="47">
        <f t="shared" ref="D5:Q5" si="0">D6+D8+D11</f>
        <v>697749848</v>
      </c>
      <c r="E5" s="47">
        <f t="shared" si="0"/>
        <v>9276700</v>
      </c>
      <c r="F5" s="47">
        <f t="shared" si="0"/>
        <v>0</v>
      </c>
      <c r="G5" s="47">
        <v>688473148</v>
      </c>
      <c r="H5" s="47">
        <f t="shared" si="0"/>
        <v>138374498.50999999</v>
      </c>
      <c r="I5" s="47">
        <v>0</v>
      </c>
      <c r="J5" s="47">
        <f t="shared" si="0"/>
        <v>0</v>
      </c>
      <c r="K5" s="47">
        <v>138374498.50999999</v>
      </c>
      <c r="L5" s="19">
        <f>H5/D5*100</f>
        <v>19.831534024210924</v>
      </c>
      <c r="M5" s="19">
        <f>I5/E5*100</f>
        <v>0</v>
      </c>
      <c r="N5" s="19"/>
      <c r="O5" s="19">
        <f>K5/G5*100</f>
        <v>20.098750243488073</v>
      </c>
      <c r="P5" s="48">
        <f t="shared" si="0"/>
        <v>0</v>
      </c>
      <c r="Q5" s="48">
        <f t="shared" si="0"/>
        <v>1321732.82</v>
      </c>
      <c r="R5" s="58"/>
    </row>
    <row r="6" spans="1:18" s="49" customFormat="1" ht="26.25" customHeight="1" x14ac:dyDescent="0.3">
      <c r="A6" s="46" t="s">
        <v>5</v>
      </c>
      <c r="B6" s="54" t="s">
        <v>23</v>
      </c>
      <c r="C6" s="62"/>
      <c r="D6" s="50">
        <f t="shared" ref="D6:G6" si="1">D7</f>
        <v>348738001</v>
      </c>
      <c r="E6" s="50">
        <f t="shared" si="1"/>
        <v>0</v>
      </c>
      <c r="F6" s="50">
        <f t="shared" si="1"/>
        <v>0</v>
      </c>
      <c r="G6" s="50">
        <v>348738001</v>
      </c>
      <c r="H6" s="50">
        <f t="shared" ref="H6:Q6" si="2">H7</f>
        <v>54332770</v>
      </c>
      <c r="I6" s="50">
        <f t="shared" si="2"/>
        <v>0</v>
      </c>
      <c r="J6" s="50">
        <f t="shared" si="2"/>
        <v>0</v>
      </c>
      <c r="K6" s="50">
        <v>54332770</v>
      </c>
      <c r="L6" s="19">
        <f t="shared" ref="L6:L12" si="3">H6/D6*100</f>
        <v>15.579824924212948</v>
      </c>
      <c r="M6" s="19"/>
      <c r="N6" s="19"/>
      <c r="O6" s="19">
        <f t="shared" ref="O6:O13" si="4">K6/G6*100</f>
        <v>15.579824924212948</v>
      </c>
      <c r="P6" s="48">
        <f t="shared" si="2"/>
        <v>0</v>
      </c>
      <c r="Q6" s="50">
        <f t="shared" si="2"/>
        <v>0</v>
      </c>
      <c r="R6" s="58"/>
    </row>
    <row r="7" spans="1:18" s="1" customFormat="1" ht="37.5" customHeight="1" x14ac:dyDescent="0.3">
      <c r="A7" s="56" t="s">
        <v>14</v>
      </c>
      <c r="B7" s="57" t="s">
        <v>78</v>
      </c>
      <c r="C7" s="18" t="s">
        <v>3</v>
      </c>
      <c r="D7" s="43">
        <f>SUM(E7:G7)</f>
        <v>348738001</v>
      </c>
      <c r="E7" s="43">
        <v>0</v>
      </c>
      <c r="F7" s="43">
        <v>0</v>
      </c>
      <c r="G7" s="50">
        <v>348738001</v>
      </c>
      <c r="H7" s="45">
        <f>SUM(I7:K7)</f>
        <v>54332770</v>
      </c>
      <c r="I7" s="45">
        <v>0</v>
      </c>
      <c r="J7" s="45">
        <v>0</v>
      </c>
      <c r="K7" s="50">
        <v>54332770</v>
      </c>
      <c r="L7" s="19">
        <f t="shared" si="3"/>
        <v>15.579824924212948</v>
      </c>
      <c r="M7" s="19"/>
      <c r="N7" s="19"/>
      <c r="O7" s="19">
        <f t="shared" si="4"/>
        <v>15.579824924212948</v>
      </c>
      <c r="P7" s="19"/>
      <c r="Q7" s="19"/>
      <c r="R7" s="58"/>
    </row>
    <row r="8" spans="1:18" s="49" customFormat="1" ht="26.25" customHeight="1" x14ac:dyDescent="0.3">
      <c r="A8" s="46" t="s">
        <v>6</v>
      </c>
      <c r="B8" s="54" t="s">
        <v>24</v>
      </c>
      <c r="C8" s="62"/>
      <c r="D8" s="50">
        <f t="shared" ref="D8:Q8" si="5">SUM(D9:D10)</f>
        <v>328643219</v>
      </c>
      <c r="E8" s="50">
        <f t="shared" si="5"/>
        <v>0</v>
      </c>
      <c r="F8" s="50">
        <f t="shared" si="5"/>
        <v>0</v>
      </c>
      <c r="G8" s="50">
        <v>348738001</v>
      </c>
      <c r="H8" s="50">
        <f t="shared" si="5"/>
        <v>84041728.510000005</v>
      </c>
      <c r="I8" s="50">
        <f t="shared" si="5"/>
        <v>0</v>
      </c>
      <c r="J8" s="50">
        <f t="shared" si="5"/>
        <v>0</v>
      </c>
      <c r="K8" s="50">
        <v>84041728.510000005</v>
      </c>
      <c r="L8" s="19">
        <f t="shared" si="3"/>
        <v>25.572330007514932</v>
      </c>
      <c r="M8" s="19"/>
      <c r="N8" s="19"/>
      <c r="O8" s="19">
        <f t="shared" si="4"/>
        <v>24.098815806998907</v>
      </c>
      <c r="P8" s="48">
        <f t="shared" si="5"/>
        <v>0</v>
      </c>
      <c r="Q8" s="48">
        <f t="shared" si="5"/>
        <v>1171772.82</v>
      </c>
      <c r="R8" s="58"/>
    </row>
    <row r="9" spans="1:18" s="73" customFormat="1" ht="38.25" customHeight="1" x14ac:dyDescent="0.3">
      <c r="A9" s="67" t="s">
        <v>15</v>
      </c>
      <c r="B9" s="68" t="s">
        <v>81</v>
      </c>
      <c r="C9" s="69" t="s">
        <v>3</v>
      </c>
      <c r="D9" s="70">
        <f>SUM(E9:G9)</f>
        <v>22392499</v>
      </c>
      <c r="E9" s="70">
        <v>0</v>
      </c>
      <c r="F9" s="70">
        <v>0</v>
      </c>
      <c r="G9" s="70">
        <v>22392499</v>
      </c>
      <c r="H9" s="70">
        <f>SUM(I9:K9)</f>
        <v>0</v>
      </c>
      <c r="I9" s="70">
        <v>0</v>
      </c>
      <c r="J9" s="70">
        <v>0</v>
      </c>
      <c r="K9" s="70">
        <v>0</v>
      </c>
      <c r="L9" s="71">
        <f t="shared" si="3"/>
        <v>0</v>
      </c>
      <c r="M9" s="71"/>
      <c r="N9" s="71"/>
      <c r="O9" s="71">
        <f t="shared" si="4"/>
        <v>0</v>
      </c>
      <c r="P9" s="71"/>
      <c r="Q9" s="71"/>
      <c r="R9" s="72"/>
    </row>
    <row r="10" spans="1:18" s="73" customFormat="1" ht="42.75" customHeight="1" x14ac:dyDescent="0.3">
      <c r="A10" s="67" t="s">
        <v>16</v>
      </c>
      <c r="B10" s="68" t="s">
        <v>80</v>
      </c>
      <c r="C10" s="69" t="s">
        <v>3</v>
      </c>
      <c r="D10" s="70">
        <f>SUM(E10:G10)</f>
        <v>306250720</v>
      </c>
      <c r="E10" s="70">
        <v>0</v>
      </c>
      <c r="F10" s="70">
        <v>0</v>
      </c>
      <c r="G10" s="70">
        <v>306250720</v>
      </c>
      <c r="H10" s="70">
        <f>SUM(I10:K10)</f>
        <v>84041728.510000005</v>
      </c>
      <c r="I10" s="70">
        <v>0</v>
      </c>
      <c r="J10" s="70">
        <v>0</v>
      </c>
      <c r="K10" s="50">
        <v>84041728.510000005</v>
      </c>
      <c r="L10" s="71">
        <f t="shared" si="3"/>
        <v>27.442132547476135</v>
      </c>
      <c r="M10" s="71"/>
      <c r="N10" s="71"/>
      <c r="O10" s="71">
        <f t="shared" si="4"/>
        <v>27.442132547476135</v>
      </c>
      <c r="P10" s="71"/>
      <c r="Q10" s="71">
        <v>1171772.82</v>
      </c>
      <c r="R10" s="74" t="s">
        <v>85</v>
      </c>
    </row>
    <row r="11" spans="1:18" s="79" customFormat="1" ht="24.75" customHeight="1" x14ac:dyDescent="0.3">
      <c r="A11" s="75" t="s">
        <v>7</v>
      </c>
      <c r="B11" s="76" t="s">
        <v>73</v>
      </c>
      <c r="C11" s="77"/>
      <c r="D11" s="78">
        <v>20368628</v>
      </c>
      <c r="E11" s="78">
        <v>9276700</v>
      </c>
      <c r="F11" s="78">
        <f t="shared" ref="F11:S11" si="6">F12</f>
        <v>0</v>
      </c>
      <c r="G11" s="78">
        <v>11091928</v>
      </c>
      <c r="H11" s="78">
        <f t="shared" si="6"/>
        <v>0</v>
      </c>
      <c r="I11" s="78">
        <v>0</v>
      </c>
      <c r="J11" s="78">
        <f t="shared" si="6"/>
        <v>0</v>
      </c>
      <c r="K11" s="78">
        <v>0</v>
      </c>
      <c r="L11" s="71">
        <f t="shared" si="3"/>
        <v>0</v>
      </c>
      <c r="M11" s="71">
        <f>I11/E11*100</f>
        <v>0</v>
      </c>
      <c r="N11" s="71"/>
      <c r="O11" s="71">
        <f t="shared" si="4"/>
        <v>0</v>
      </c>
      <c r="P11" s="78">
        <f t="shared" si="6"/>
        <v>0</v>
      </c>
      <c r="Q11" s="78">
        <f t="shared" si="6"/>
        <v>149960</v>
      </c>
      <c r="R11" s="74"/>
    </row>
    <row r="12" spans="1:18" s="73" customFormat="1" ht="44.25" customHeight="1" x14ac:dyDescent="0.3">
      <c r="A12" s="67" t="s">
        <v>22</v>
      </c>
      <c r="B12" s="83" t="s">
        <v>79</v>
      </c>
      <c r="C12" s="69" t="s">
        <v>3</v>
      </c>
      <c r="D12" s="78">
        <v>20368628</v>
      </c>
      <c r="E12" s="78">
        <v>9276700</v>
      </c>
      <c r="F12" s="80">
        <v>0</v>
      </c>
      <c r="G12" s="78">
        <v>11091928</v>
      </c>
      <c r="H12" s="70">
        <f>SUM(I12:K12)</f>
        <v>0</v>
      </c>
      <c r="I12" s="70">
        <v>0</v>
      </c>
      <c r="J12" s="70">
        <v>0</v>
      </c>
      <c r="K12" s="70">
        <v>0</v>
      </c>
      <c r="L12" s="71">
        <f t="shared" si="3"/>
        <v>0</v>
      </c>
      <c r="M12" s="71">
        <f>I12/E12*100</f>
        <v>0</v>
      </c>
      <c r="N12" s="71"/>
      <c r="O12" s="71">
        <f t="shared" si="4"/>
        <v>0</v>
      </c>
      <c r="P12" s="81"/>
      <c r="Q12" s="81">
        <v>149960</v>
      </c>
      <c r="R12" s="82" t="s">
        <v>86</v>
      </c>
    </row>
  </sheetData>
  <mergeCells count="10">
    <mergeCell ref="P2:P3"/>
    <mergeCell ref="Q2:Q3"/>
    <mergeCell ref="R2:R3"/>
    <mergeCell ref="B5:C5"/>
    <mergeCell ref="A1:O1"/>
    <mergeCell ref="A2:A3"/>
    <mergeCell ref="C2:C3"/>
    <mergeCell ref="D2:G2"/>
    <mergeCell ref="H2:K2"/>
    <mergeCell ref="L2:O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78" zoomScaleNormal="78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" sqref="H2:K2"/>
    </sheetView>
  </sheetViews>
  <sheetFormatPr defaultRowHeight="18.75" x14ac:dyDescent="0.3"/>
  <cols>
    <col min="1" max="1" width="9.140625" style="4" customWidth="1"/>
    <col min="2" max="2" width="80.28515625" style="55" customWidth="1"/>
    <col min="3" max="3" width="13.140625" style="2" customWidth="1"/>
    <col min="4" max="4" width="21.7109375" style="2" customWidth="1"/>
    <col min="5" max="6" width="20" style="2" customWidth="1"/>
    <col min="7" max="7" width="21.85546875" style="2" customWidth="1"/>
    <col min="8" max="8" width="21.85546875" style="3" customWidth="1"/>
    <col min="9" max="9" width="19.7109375" style="3" customWidth="1"/>
    <col min="10" max="10" width="19.28515625" style="3" customWidth="1"/>
    <col min="11" max="11" width="20.28515625" style="3" customWidth="1"/>
    <col min="12" max="12" width="13.7109375" style="3" customWidth="1"/>
    <col min="13" max="13" width="13.140625" style="3" customWidth="1"/>
    <col min="14" max="14" width="15.85546875" style="3" customWidth="1"/>
    <col min="15" max="15" width="15.7109375" style="3" customWidth="1"/>
    <col min="16" max="16" width="37.42578125" style="3" hidden="1" customWidth="1"/>
    <col min="17" max="17" width="42.7109375" style="3" hidden="1" customWidth="1"/>
    <col min="18" max="18" width="88.140625" style="59" hidden="1" customWidth="1"/>
    <col min="19" max="16384" width="9.140625" style="2"/>
  </cols>
  <sheetData>
    <row r="1" spans="1:18" s="20" customFormat="1" ht="37.5" customHeight="1" x14ac:dyDescent="0.3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60"/>
      <c r="Q1" s="60"/>
      <c r="R1" s="61"/>
    </row>
    <row r="2" spans="1:18" s="1" customFormat="1" ht="46.5" customHeight="1" x14ac:dyDescent="0.3">
      <c r="A2" s="90" t="s">
        <v>0</v>
      </c>
      <c r="B2" s="51" t="s">
        <v>1</v>
      </c>
      <c r="C2" s="91" t="s">
        <v>21</v>
      </c>
      <c r="D2" s="95" t="s">
        <v>87</v>
      </c>
      <c r="E2" s="96"/>
      <c r="F2" s="96"/>
      <c r="G2" s="97"/>
      <c r="H2" s="89" t="s">
        <v>96</v>
      </c>
      <c r="I2" s="89"/>
      <c r="J2" s="89"/>
      <c r="K2" s="89"/>
      <c r="L2" s="92" t="s">
        <v>89</v>
      </c>
      <c r="M2" s="93"/>
      <c r="N2" s="93"/>
      <c r="O2" s="94"/>
      <c r="P2" s="85" t="s">
        <v>82</v>
      </c>
      <c r="Q2" s="85" t="s">
        <v>83</v>
      </c>
      <c r="R2" s="85" t="s">
        <v>84</v>
      </c>
    </row>
    <row r="3" spans="1:18" s="1" customFormat="1" ht="62.25" customHeight="1" x14ac:dyDescent="0.3">
      <c r="A3" s="90"/>
      <c r="B3" s="52" t="s">
        <v>2</v>
      </c>
      <c r="C3" s="91"/>
      <c r="D3" s="66" t="s">
        <v>27</v>
      </c>
      <c r="E3" s="66" t="s">
        <v>28</v>
      </c>
      <c r="F3" s="66" t="s">
        <v>52</v>
      </c>
      <c r="G3" s="66" t="s">
        <v>29</v>
      </c>
      <c r="H3" s="44" t="s">
        <v>27</v>
      </c>
      <c r="I3" s="44" t="s">
        <v>28</v>
      </c>
      <c r="J3" s="44" t="s">
        <v>52</v>
      </c>
      <c r="K3" s="44" t="s">
        <v>29</v>
      </c>
      <c r="L3" s="44" t="s">
        <v>27</v>
      </c>
      <c r="M3" s="44" t="s">
        <v>28</v>
      </c>
      <c r="N3" s="44" t="s">
        <v>52</v>
      </c>
      <c r="O3" s="44" t="s">
        <v>29</v>
      </c>
      <c r="P3" s="86"/>
      <c r="Q3" s="87"/>
      <c r="R3" s="86"/>
    </row>
    <row r="4" spans="1:18" s="1" customFormat="1" x14ac:dyDescent="0.3">
      <c r="A4" s="65" t="s">
        <v>4</v>
      </c>
      <c r="B4" s="53" t="s">
        <v>17</v>
      </c>
      <c r="C4" s="65" t="s">
        <v>31</v>
      </c>
      <c r="D4" s="65" t="s">
        <v>20</v>
      </c>
      <c r="E4" s="65" t="s">
        <v>35</v>
      </c>
      <c r="F4" s="65" t="s">
        <v>36</v>
      </c>
      <c r="G4" s="65" t="s">
        <v>37</v>
      </c>
      <c r="H4" s="65" t="s">
        <v>38</v>
      </c>
      <c r="I4" s="65" t="s">
        <v>39</v>
      </c>
      <c r="J4" s="65" t="s">
        <v>40</v>
      </c>
      <c r="K4" s="65" t="s">
        <v>41</v>
      </c>
      <c r="L4" s="65" t="s">
        <v>74</v>
      </c>
      <c r="M4" s="65" t="s">
        <v>75</v>
      </c>
      <c r="N4" s="65" t="s">
        <v>60</v>
      </c>
      <c r="O4" s="65" t="s">
        <v>76</v>
      </c>
      <c r="P4" s="65" t="s">
        <v>74</v>
      </c>
      <c r="Q4" s="65" t="s">
        <v>75</v>
      </c>
      <c r="R4" s="65" t="s">
        <v>60</v>
      </c>
    </row>
    <row r="5" spans="1:18" s="1" customFormat="1" ht="26.25" customHeight="1" x14ac:dyDescent="0.3">
      <c r="A5" s="46" t="s">
        <v>4</v>
      </c>
      <c r="B5" s="84" t="s">
        <v>77</v>
      </c>
      <c r="C5" s="84"/>
      <c r="D5" s="47">
        <f t="shared" ref="D5:Q5" si="0">D6+D8+D11</f>
        <v>697749848</v>
      </c>
      <c r="E5" s="47">
        <f t="shared" si="0"/>
        <v>9276700</v>
      </c>
      <c r="F5" s="47">
        <f t="shared" si="0"/>
        <v>0</v>
      </c>
      <c r="G5" s="47">
        <v>688473148</v>
      </c>
      <c r="H5" s="47">
        <f t="shared" si="0"/>
        <v>205792267.31999999</v>
      </c>
      <c r="I5" s="47">
        <v>0</v>
      </c>
      <c r="J5" s="47">
        <f t="shared" si="0"/>
        <v>0</v>
      </c>
      <c r="K5" s="47">
        <v>205792267.31999999</v>
      </c>
      <c r="L5" s="19">
        <f>H5/D5*100</f>
        <v>29.493702923744671</v>
      </c>
      <c r="M5" s="19">
        <f>I5/E5*100</f>
        <v>0</v>
      </c>
      <c r="N5" s="19"/>
      <c r="O5" s="19">
        <f>K5/G5*100</f>
        <v>29.891110193305607</v>
      </c>
      <c r="P5" s="48">
        <f t="shared" si="0"/>
        <v>0</v>
      </c>
      <c r="Q5" s="48">
        <f t="shared" si="0"/>
        <v>1321732.82</v>
      </c>
      <c r="R5" s="58"/>
    </row>
    <row r="6" spans="1:18" s="49" customFormat="1" ht="26.25" customHeight="1" x14ac:dyDescent="0.3">
      <c r="A6" s="46" t="s">
        <v>5</v>
      </c>
      <c r="B6" s="54" t="s">
        <v>23</v>
      </c>
      <c r="C6" s="62"/>
      <c r="D6" s="50">
        <f t="shared" ref="D6:G6" si="1">D7</f>
        <v>348738001</v>
      </c>
      <c r="E6" s="50">
        <f t="shared" si="1"/>
        <v>0</v>
      </c>
      <c r="F6" s="50">
        <f t="shared" si="1"/>
        <v>0</v>
      </c>
      <c r="G6" s="50">
        <v>348738001</v>
      </c>
      <c r="H6" s="50">
        <f t="shared" ref="H6:Q6" si="2">H7</f>
        <v>83601023.680000007</v>
      </c>
      <c r="I6" s="50">
        <f t="shared" si="2"/>
        <v>0</v>
      </c>
      <c r="J6" s="50">
        <f t="shared" si="2"/>
        <v>0</v>
      </c>
      <c r="K6" s="50">
        <v>83601023.680000007</v>
      </c>
      <c r="L6" s="19">
        <f t="shared" ref="L6:L12" si="3">H6/D6*100</f>
        <v>23.972444482756558</v>
      </c>
      <c r="M6" s="19"/>
      <c r="N6" s="19"/>
      <c r="O6" s="19">
        <f t="shared" ref="O6:O13" si="4">K6/G6*100</f>
        <v>23.972444482756558</v>
      </c>
      <c r="P6" s="48">
        <f t="shared" si="2"/>
        <v>0</v>
      </c>
      <c r="Q6" s="50">
        <f t="shared" si="2"/>
        <v>0</v>
      </c>
      <c r="R6" s="58"/>
    </row>
    <row r="7" spans="1:18" s="1" customFormat="1" ht="37.5" customHeight="1" x14ac:dyDescent="0.3">
      <c r="A7" s="56" t="s">
        <v>14</v>
      </c>
      <c r="B7" s="57" t="s">
        <v>78</v>
      </c>
      <c r="C7" s="18" t="s">
        <v>3</v>
      </c>
      <c r="D7" s="43">
        <f>SUM(E7:G7)</f>
        <v>348738001</v>
      </c>
      <c r="E7" s="43">
        <v>0</v>
      </c>
      <c r="F7" s="43">
        <v>0</v>
      </c>
      <c r="G7" s="50">
        <v>348738001</v>
      </c>
      <c r="H7" s="45">
        <f>SUM(I7:K7)</f>
        <v>83601023.680000007</v>
      </c>
      <c r="I7" s="45">
        <v>0</v>
      </c>
      <c r="J7" s="45">
        <v>0</v>
      </c>
      <c r="K7" s="50">
        <v>83601023.680000007</v>
      </c>
      <c r="L7" s="19">
        <f t="shared" si="3"/>
        <v>23.972444482756558</v>
      </c>
      <c r="M7" s="19"/>
      <c r="N7" s="19"/>
      <c r="O7" s="19">
        <f t="shared" si="4"/>
        <v>23.972444482756558</v>
      </c>
      <c r="P7" s="19"/>
      <c r="Q7" s="19"/>
      <c r="R7" s="58"/>
    </row>
    <row r="8" spans="1:18" s="49" customFormat="1" ht="26.25" customHeight="1" x14ac:dyDescent="0.3">
      <c r="A8" s="46" t="s">
        <v>6</v>
      </c>
      <c r="B8" s="54" t="s">
        <v>24</v>
      </c>
      <c r="C8" s="62"/>
      <c r="D8" s="50">
        <f t="shared" ref="D8:Q8" si="5">SUM(D9:D10)</f>
        <v>328643219</v>
      </c>
      <c r="E8" s="50">
        <f t="shared" si="5"/>
        <v>0</v>
      </c>
      <c r="F8" s="50">
        <f t="shared" si="5"/>
        <v>0</v>
      </c>
      <c r="G8" s="50">
        <v>348738001</v>
      </c>
      <c r="H8" s="50">
        <f t="shared" si="5"/>
        <v>122191243.64</v>
      </c>
      <c r="I8" s="50">
        <f t="shared" si="5"/>
        <v>0</v>
      </c>
      <c r="J8" s="50">
        <f t="shared" si="5"/>
        <v>0</v>
      </c>
      <c r="K8" s="50">
        <v>122191243.64</v>
      </c>
      <c r="L8" s="19">
        <f t="shared" si="3"/>
        <v>37.180515700827527</v>
      </c>
      <c r="M8" s="19"/>
      <c r="N8" s="19"/>
      <c r="O8" s="19">
        <f t="shared" si="4"/>
        <v>35.038121251374612</v>
      </c>
      <c r="P8" s="48">
        <f t="shared" si="5"/>
        <v>0</v>
      </c>
      <c r="Q8" s="48">
        <f t="shared" si="5"/>
        <v>1171772.82</v>
      </c>
      <c r="R8" s="58"/>
    </row>
    <row r="9" spans="1:18" s="73" customFormat="1" ht="38.25" customHeight="1" x14ac:dyDescent="0.3">
      <c r="A9" s="67" t="s">
        <v>15</v>
      </c>
      <c r="B9" s="68" t="s">
        <v>81</v>
      </c>
      <c r="C9" s="69" t="s">
        <v>3</v>
      </c>
      <c r="D9" s="70">
        <f>SUM(E9:G9)</f>
        <v>22392499</v>
      </c>
      <c r="E9" s="70">
        <v>0</v>
      </c>
      <c r="F9" s="70">
        <v>0</v>
      </c>
      <c r="G9" s="70">
        <v>22392499</v>
      </c>
      <c r="H9" s="70">
        <f>SUM(I9:K9)</f>
        <v>0</v>
      </c>
      <c r="I9" s="70">
        <v>0</v>
      </c>
      <c r="J9" s="70">
        <v>0</v>
      </c>
      <c r="K9" s="70">
        <v>0</v>
      </c>
      <c r="L9" s="71">
        <f t="shared" si="3"/>
        <v>0</v>
      </c>
      <c r="M9" s="71"/>
      <c r="N9" s="71"/>
      <c r="O9" s="71">
        <f t="shared" si="4"/>
        <v>0</v>
      </c>
      <c r="P9" s="71"/>
      <c r="Q9" s="71"/>
      <c r="R9" s="72"/>
    </row>
    <row r="10" spans="1:18" s="73" customFormat="1" ht="42.75" customHeight="1" x14ac:dyDescent="0.3">
      <c r="A10" s="67" t="s">
        <v>16</v>
      </c>
      <c r="B10" s="68" t="s">
        <v>80</v>
      </c>
      <c r="C10" s="69" t="s">
        <v>3</v>
      </c>
      <c r="D10" s="70">
        <f>SUM(E10:G10)</f>
        <v>306250720</v>
      </c>
      <c r="E10" s="70">
        <v>0</v>
      </c>
      <c r="F10" s="70">
        <v>0</v>
      </c>
      <c r="G10" s="70">
        <v>306250720</v>
      </c>
      <c r="H10" s="70">
        <f>SUM(I10:K10)</f>
        <v>122191243.64</v>
      </c>
      <c r="I10" s="70">
        <v>0</v>
      </c>
      <c r="J10" s="70">
        <v>0</v>
      </c>
      <c r="K10" s="50">
        <v>122191243.64</v>
      </c>
      <c r="L10" s="71">
        <f t="shared" si="3"/>
        <v>39.89908779316503</v>
      </c>
      <c r="M10" s="71"/>
      <c r="N10" s="71"/>
      <c r="O10" s="71">
        <f t="shared" si="4"/>
        <v>39.89908779316503</v>
      </c>
      <c r="P10" s="71"/>
      <c r="Q10" s="71">
        <v>1171772.82</v>
      </c>
      <c r="R10" s="74" t="s">
        <v>85</v>
      </c>
    </row>
    <row r="11" spans="1:18" s="79" customFormat="1" ht="24.75" customHeight="1" x14ac:dyDescent="0.3">
      <c r="A11" s="75" t="s">
        <v>7</v>
      </c>
      <c r="B11" s="76" t="s">
        <v>73</v>
      </c>
      <c r="C11" s="77"/>
      <c r="D11" s="78">
        <v>20368628</v>
      </c>
      <c r="E11" s="78">
        <v>9276700</v>
      </c>
      <c r="F11" s="78">
        <f t="shared" ref="F11:S11" si="6">F12</f>
        <v>0</v>
      </c>
      <c r="G11" s="78">
        <v>11091928</v>
      </c>
      <c r="H11" s="78">
        <f t="shared" si="6"/>
        <v>0</v>
      </c>
      <c r="I11" s="78">
        <v>0</v>
      </c>
      <c r="J11" s="78">
        <f t="shared" si="6"/>
        <v>0</v>
      </c>
      <c r="K11" s="78">
        <v>0</v>
      </c>
      <c r="L11" s="71">
        <f t="shared" si="3"/>
        <v>0</v>
      </c>
      <c r="M11" s="71">
        <f>I11/E11*100</f>
        <v>0</v>
      </c>
      <c r="N11" s="71"/>
      <c r="O11" s="71">
        <f t="shared" si="4"/>
        <v>0</v>
      </c>
      <c r="P11" s="78">
        <f t="shared" si="6"/>
        <v>0</v>
      </c>
      <c r="Q11" s="78">
        <f t="shared" si="6"/>
        <v>149960</v>
      </c>
      <c r="R11" s="74"/>
    </row>
    <row r="12" spans="1:18" s="73" customFormat="1" ht="44.25" customHeight="1" x14ac:dyDescent="0.3">
      <c r="A12" s="67" t="s">
        <v>22</v>
      </c>
      <c r="B12" s="83" t="s">
        <v>79</v>
      </c>
      <c r="C12" s="69" t="s">
        <v>3</v>
      </c>
      <c r="D12" s="78">
        <v>20368628</v>
      </c>
      <c r="E12" s="78">
        <v>9276700</v>
      </c>
      <c r="F12" s="80">
        <v>0</v>
      </c>
      <c r="G12" s="78">
        <v>11091928</v>
      </c>
      <c r="H12" s="70">
        <f>SUM(I12:K12)</f>
        <v>0</v>
      </c>
      <c r="I12" s="70">
        <v>0</v>
      </c>
      <c r="J12" s="70">
        <v>0</v>
      </c>
      <c r="K12" s="70">
        <v>0</v>
      </c>
      <c r="L12" s="71">
        <f t="shared" si="3"/>
        <v>0</v>
      </c>
      <c r="M12" s="71">
        <f>I12/E12*100</f>
        <v>0</v>
      </c>
      <c r="N12" s="71"/>
      <c r="O12" s="71">
        <f t="shared" si="4"/>
        <v>0</v>
      </c>
      <c r="P12" s="81"/>
      <c r="Q12" s="81">
        <v>149960</v>
      </c>
      <c r="R12" s="82" t="s">
        <v>86</v>
      </c>
    </row>
  </sheetData>
  <mergeCells count="10">
    <mergeCell ref="P2:P3"/>
    <mergeCell ref="Q2:Q3"/>
    <mergeCell ref="R2:R3"/>
    <mergeCell ref="B5:C5"/>
    <mergeCell ref="A1:O1"/>
    <mergeCell ref="A2:A3"/>
    <mergeCell ref="C2:C3"/>
    <mergeCell ref="D2:G2"/>
    <mergeCell ref="H2:K2"/>
    <mergeCell ref="L2:O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78" zoomScaleNormal="78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" sqref="H2:K2"/>
    </sheetView>
  </sheetViews>
  <sheetFormatPr defaultRowHeight="18.75" x14ac:dyDescent="0.3"/>
  <cols>
    <col min="1" max="1" width="9.140625" style="4" customWidth="1"/>
    <col min="2" max="2" width="80.28515625" style="55" customWidth="1"/>
    <col min="3" max="3" width="13.140625" style="2" customWidth="1"/>
    <col min="4" max="4" width="21.7109375" style="2" customWidth="1"/>
    <col min="5" max="6" width="20" style="2" customWidth="1"/>
    <col min="7" max="7" width="21.85546875" style="2" customWidth="1"/>
    <col min="8" max="8" width="21.85546875" style="3" customWidth="1"/>
    <col min="9" max="9" width="19.7109375" style="3" customWidth="1"/>
    <col min="10" max="10" width="19.28515625" style="3" customWidth="1"/>
    <col min="11" max="11" width="20.28515625" style="3" customWidth="1"/>
    <col min="12" max="12" width="13.7109375" style="3" customWidth="1"/>
    <col min="13" max="13" width="13.140625" style="3" customWidth="1"/>
    <col min="14" max="14" width="15.85546875" style="3" customWidth="1"/>
    <col min="15" max="15" width="15.7109375" style="3" customWidth="1"/>
    <col min="16" max="16" width="37.42578125" style="3" hidden="1" customWidth="1"/>
    <col min="17" max="17" width="42.7109375" style="3" hidden="1" customWidth="1"/>
    <col min="18" max="18" width="88.140625" style="59" hidden="1" customWidth="1"/>
    <col min="19" max="16384" width="9.140625" style="2"/>
  </cols>
  <sheetData>
    <row r="1" spans="1:18" s="20" customFormat="1" ht="37.5" customHeight="1" x14ac:dyDescent="0.3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60"/>
      <c r="Q1" s="60"/>
      <c r="R1" s="61"/>
    </row>
    <row r="2" spans="1:18" s="1" customFormat="1" ht="46.5" customHeight="1" x14ac:dyDescent="0.3">
      <c r="A2" s="90" t="s">
        <v>0</v>
      </c>
      <c r="B2" s="51" t="s">
        <v>1</v>
      </c>
      <c r="C2" s="91" t="s">
        <v>21</v>
      </c>
      <c r="D2" s="95" t="s">
        <v>87</v>
      </c>
      <c r="E2" s="96"/>
      <c r="F2" s="96"/>
      <c r="G2" s="97"/>
      <c r="H2" s="89" t="s">
        <v>98</v>
      </c>
      <c r="I2" s="89"/>
      <c r="J2" s="89"/>
      <c r="K2" s="89"/>
      <c r="L2" s="92" t="s">
        <v>89</v>
      </c>
      <c r="M2" s="93"/>
      <c r="N2" s="93"/>
      <c r="O2" s="94"/>
      <c r="P2" s="85" t="s">
        <v>82</v>
      </c>
      <c r="Q2" s="85" t="s">
        <v>83</v>
      </c>
      <c r="R2" s="85" t="s">
        <v>84</v>
      </c>
    </row>
    <row r="3" spans="1:18" s="1" customFormat="1" ht="62.25" customHeight="1" x14ac:dyDescent="0.3">
      <c r="A3" s="90"/>
      <c r="B3" s="52" t="s">
        <v>2</v>
      </c>
      <c r="C3" s="91"/>
      <c r="D3" s="66" t="s">
        <v>27</v>
      </c>
      <c r="E3" s="66" t="s">
        <v>28</v>
      </c>
      <c r="F3" s="66" t="s">
        <v>52</v>
      </c>
      <c r="G3" s="66" t="s">
        <v>29</v>
      </c>
      <c r="H3" s="44" t="s">
        <v>27</v>
      </c>
      <c r="I3" s="44" t="s">
        <v>28</v>
      </c>
      <c r="J3" s="44" t="s">
        <v>52</v>
      </c>
      <c r="K3" s="44" t="s">
        <v>29</v>
      </c>
      <c r="L3" s="44" t="s">
        <v>27</v>
      </c>
      <c r="M3" s="44" t="s">
        <v>28</v>
      </c>
      <c r="N3" s="44" t="s">
        <v>52</v>
      </c>
      <c r="O3" s="44" t="s">
        <v>29</v>
      </c>
      <c r="P3" s="86"/>
      <c r="Q3" s="87"/>
      <c r="R3" s="86"/>
    </row>
    <row r="4" spans="1:18" s="1" customFormat="1" x14ac:dyDescent="0.3">
      <c r="A4" s="65" t="s">
        <v>4</v>
      </c>
      <c r="B4" s="53" t="s">
        <v>17</v>
      </c>
      <c r="C4" s="65" t="s">
        <v>31</v>
      </c>
      <c r="D4" s="65" t="s">
        <v>20</v>
      </c>
      <c r="E4" s="65" t="s">
        <v>35</v>
      </c>
      <c r="F4" s="65" t="s">
        <v>36</v>
      </c>
      <c r="G4" s="65" t="s">
        <v>37</v>
      </c>
      <c r="H4" s="65" t="s">
        <v>38</v>
      </c>
      <c r="I4" s="65" t="s">
        <v>39</v>
      </c>
      <c r="J4" s="65" t="s">
        <v>40</v>
      </c>
      <c r="K4" s="65" t="s">
        <v>41</v>
      </c>
      <c r="L4" s="65" t="s">
        <v>74</v>
      </c>
      <c r="M4" s="65" t="s">
        <v>75</v>
      </c>
      <c r="N4" s="65" t="s">
        <v>60</v>
      </c>
      <c r="O4" s="65" t="s">
        <v>76</v>
      </c>
      <c r="P4" s="65" t="s">
        <v>74</v>
      </c>
      <c r="Q4" s="65" t="s">
        <v>75</v>
      </c>
      <c r="R4" s="65" t="s">
        <v>60</v>
      </c>
    </row>
    <row r="5" spans="1:18" s="1" customFormat="1" ht="26.25" customHeight="1" x14ac:dyDescent="0.3">
      <c r="A5" s="46" t="s">
        <v>4</v>
      </c>
      <c r="B5" s="84" t="s">
        <v>77</v>
      </c>
      <c r="C5" s="84"/>
      <c r="D5" s="47">
        <v>768749465</v>
      </c>
      <c r="E5" s="47">
        <f t="shared" ref="D5:Q5" si="0">E6+E8+E11</f>
        <v>9276700</v>
      </c>
      <c r="F5" s="47">
        <f t="shared" si="0"/>
        <v>0</v>
      </c>
      <c r="G5" s="47">
        <v>759472765</v>
      </c>
      <c r="H5" s="47">
        <f t="shared" si="0"/>
        <v>249059180.21000001</v>
      </c>
      <c r="I5" s="47">
        <v>0</v>
      </c>
      <c r="J5" s="47">
        <f t="shared" si="0"/>
        <v>0</v>
      </c>
      <c r="K5" s="47">
        <v>249059180.21000001</v>
      </c>
      <c r="L5" s="19">
        <f>H5/D5*100</f>
        <v>32.397964688014454</v>
      </c>
      <c r="M5" s="19">
        <f>I5/E5*100</f>
        <v>0</v>
      </c>
      <c r="N5" s="19"/>
      <c r="O5" s="19">
        <f>K5/G5*100</f>
        <v>32.793694742957634</v>
      </c>
      <c r="P5" s="48">
        <f t="shared" si="0"/>
        <v>0</v>
      </c>
      <c r="Q5" s="48">
        <f t="shared" si="0"/>
        <v>1321732.82</v>
      </c>
      <c r="R5" s="58"/>
    </row>
    <row r="6" spans="1:18" s="49" customFormat="1" ht="26.25" customHeight="1" x14ac:dyDescent="0.3">
      <c r="A6" s="46" t="s">
        <v>5</v>
      </c>
      <c r="B6" s="54" t="s">
        <v>23</v>
      </c>
      <c r="C6" s="62"/>
      <c r="D6" s="50">
        <f t="shared" ref="D6:G6" si="1">D7</f>
        <v>353478124</v>
      </c>
      <c r="E6" s="50">
        <f t="shared" si="1"/>
        <v>0</v>
      </c>
      <c r="F6" s="50">
        <f t="shared" si="1"/>
        <v>0</v>
      </c>
      <c r="G6" s="50">
        <v>353478124</v>
      </c>
      <c r="H6" s="50">
        <f t="shared" ref="H6:Q6" si="2">H7</f>
        <v>113059159.18000001</v>
      </c>
      <c r="I6" s="50">
        <f t="shared" si="2"/>
        <v>0</v>
      </c>
      <c r="J6" s="50">
        <f t="shared" si="2"/>
        <v>0</v>
      </c>
      <c r="K6" s="50">
        <v>113059159.18000001</v>
      </c>
      <c r="L6" s="19">
        <f t="shared" ref="L6:L12" si="3">H6/D6*100</f>
        <v>31.984768364335896</v>
      </c>
      <c r="M6" s="19"/>
      <c r="N6" s="19"/>
      <c r="O6" s="19">
        <f t="shared" ref="O6:O13" si="4">K6/G6*100</f>
        <v>31.984768364335896</v>
      </c>
      <c r="P6" s="48">
        <f t="shared" si="2"/>
        <v>0</v>
      </c>
      <c r="Q6" s="50">
        <f t="shared" si="2"/>
        <v>0</v>
      </c>
      <c r="R6" s="58"/>
    </row>
    <row r="7" spans="1:18" s="1" customFormat="1" ht="37.5" customHeight="1" x14ac:dyDescent="0.3">
      <c r="A7" s="56" t="s">
        <v>14</v>
      </c>
      <c r="B7" s="57" t="s">
        <v>78</v>
      </c>
      <c r="C7" s="18" t="s">
        <v>3</v>
      </c>
      <c r="D7" s="43">
        <f>SUM(E7:G7)</f>
        <v>353478124</v>
      </c>
      <c r="E7" s="43">
        <v>0</v>
      </c>
      <c r="F7" s="43">
        <v>0</v>
      </c>
      <c r="G7" s="50">
        <v>353478124</v>
      </c>
      <c r="H7" s="45">
        <f>SUM(I7:K7)</f>
        <v>113059159.18000001</v>
      </c>
      <c r="I7" s="45">
        <v>0</v>
      </c>
      <c r="J7" s="45">
        <v>0</v>
      </c>
      <c r="K7" s="50">
        <v>113059159.18000001</v>
      </c>
      <c r="L7" s="19">
        <f t="shared" si="3"/>
        <v>31.984768364335896</v>
      </c>
      <c r="M7" s="19"/>
      <c r="N7" s="19"/>
      <c r="O7" s="19">
        <f t="shared" si="4"/>
        <v>31.984768364335896</v>
      </c>
      <c r="P7" s="19"/>
      <c r="Q7" s="19"/>
      <c r="R7" s="58"/>
    </row>
    <row r="8" spans="1:18" s="49" customFormat="1" ht="26.25" customHeight="1" x14ac:dyDescent="0.3">
      <c r="A8" s="46" t="s">
        <v>6</v>
      </c>
      <c r="B8" s="54" t="s">
        <v>24</v>
      </c>
      <c r="C8" s="62"/>
      <c r="D8" s="50">
        <f t="shared" ref="D8:Q8" si="5">SUM(D9:D10)</f>
        <v>396815732</v>
      </c>
      <c r="E8" s="50">
        <f t="shared" si="5"/>
        <v>0</v>
      </c>
      <c r="F8" s="50">
        <f t="shared" si="5"/>
        <v>0</v>
      </c>
      <c r="G8" s="50">
        <v>396815732</v>
      </c>
      <c r="H8" s="50">
        <f t="shared" si="5"/>
        <v>136000021.03</v>
      </c>
      <c r="I8" s="50">
        <f t="shared" si="5"/>
        <v>0</v>
      </c>
      <c r="J8" s="50">
        <f t="shared" si="5"/>
        <v>0</v>
      </c>
      <c r="K8" s="50">
        <v>136000021.03</v>
      </c>
      <c r="L8" s="19">
        <f t="shared" si="3"/>
        <v>34.272840026917081</v>
      </c>
      <c r="M8" s="19"/>
      <c r="N8" s="19"/>
      <c r="O8" s="19">
        <f t="shared" si="4"/>
        <v>34.272840026917081</v>
      </c>
      <c r="P8" s="48">
        <f t="shared" si="5"/>
        <v>0</v>
      </c>
      <c r="Q8" s="48">
        <f t="shared" si="5"/>
        <v>1171772.82</v>
      </c>
      <c r="R8" s="58"/>
    </row>
    <row r="9" spans="1:18" s="73" customFormat="1" ht="38.25" customHeight="1" x14ac:dyDescent="0.3">
      <c r="A9" s="67" t="s">
        <v>15</v>
      </c>
      <c r="B9" s="68" t="s">
        <v>81</v>
      </c>
      <c r="C9" s="69" t="s">
        <v>3</v>
      </c>
      <c r="D9" s="70">
        <f>SUM(E9:G9)</f>
        <v>90565012</v>
      </c>
      <c r="E9" s="70">
        <v>0</v>
      </c>
      <c r="F9" s="70">
        <v>0</v>
      </c>
      <c r="G9" s="70">
        <v>90565012</v>
      </c>
      <c r="H9" s="70">
        <f>SUM(I9:K9)</f>
        <v>0</v>
      </c>
      <c r="I9" s="70">
        <v>0</v>
      </c>
      <c r="J9" s="70">
        <v>0</v>
      </c>
      <c r="K9" s="70">
        <v>0</v>
      </c>
      <c r="L9" s="71">
        <f t="shared" si="3"/>
        <v>0</v>
      </c>
      <c r="M9" s="71"/>
      <c r="N9" s="71"/>
      <c r="O9" s="71">
        <f t="shared" si="4"/>
        <v>0</v>
      </c>
      <c r="P9" s="71"/>
      <c r="Q9" s="71"/>
      <c r="R9" s="72"/>
    </row>
    <row r="10" spans="1:18" s="73" customFormat="1" ht="42.75" customHeight="1" x14ac:dyDescent="0.3">
      <c r="A10" s="67" t="s">
        <v>16</v>
      </c>
      <c r="B10" s="68" t="s">
        <v>80</v>
      </c>
      <c r="C10" s="69" t="s">
        <v>3</v>
      </c>
      <c r="D10" s="70">
        <f>SUM(E10:G10)</f>
        <v>306250720</v>
      </c>
      <c r="E10" s="70">
        <v>0</v>
      </c>
      <c r="F10" s="70">
        <v>0</v>
      </c>
      <c r="G10" s="70">
        <v>306250720</v>
      </c>
      <c r="H10" s="70">
        <f>SUM(I10:K10)</f>
        <v>136000021.03</v>
      </c>
      <c r="I10" s="70">
        <v>0</v>
      </c>
      <c r="J10" s="70">
        <v>0</v>
      </c>
      <c r="K10" s="50">
        <v>136000021.03</v>
      </c>
      <c r="L10" s="71">
        <f t="shared" si="3"/>
        <v>44.408065727976087</v>
      </c>
      <c r="M10" s="71"/>
      <c r="N10" s="71"/>
      <c r="O10" s="71">
        <f t="shared" si="4"/>
        <v>44.408065727976087</v>
      </c>
      <c r="P10" s="71"/>
      <c r="Q10" s="71">
        <v>1171772.82</v>
      </c>
      <c r="R10" s="74" t="s">
        <v>85</v>
      </c>
    </row>
    <row r="11" spans="1:18" s="79" customFormat="1" ht="24.75" customHeight="1" x14ac:dyDescent="0.3">
      <c r="A11" s="75" t="s">
        <v>7</v>
      </c>
      <c r="B11" s="76" t="s">
        <v>73</v>
      </c>
      <c r="C11" s="77"/>
      <c r="D11" s="78">
        <v>18455609</v>
      </c>
      <c r="E11" s="78">
        <v>9276700</v>
      </c>
      <c r="F11" s="78">
        <f t="shared" ref="F11:S11" si="6">F12</f>
        <v>0</v>
      </c>
      <c r="G11" s="78">
        <v>9178909</v>
      </c>
      <c r="H11" s="78">
        <f t="shared" si="6"/>
        <v>0</v>
      </c>
      <c r="I11" s="78">
        <v>0</v>
      </c>
      <c r="J11" s="78">
        <f t="shared" si="6"/>
        <v>0</v>
      </c>
      <c r="K11" s="78">
        <v>0</v>
      </c>
      <c r="L11" s="71">
        <f t="shared" si="3"/>
        <v>0</v>
      </c>
      <c r="M11" s="71">
        <f>I11/E11*100</f>
        <v>0</v>
      </c>
      <c r="N11" s="71"/>
      <c r="O11" s="71">
        <f t="shared" si="4"/>
        <v>0</v>
      </c>
      <c r="P11" s="78">
        <f t="shared" si="6"/>
        <v>0</v>
      </c>
      <c r="Q11" s="78">
        <f t="shared" si="6"/>
        <v>149960</v>
      </c>
      <c r="R11" s="74"/>
    </row>
    <row r="12" spans="1:18" s="73" customFormat="1" ht="44.25" customHeight="1" x14ac:dyDescent="0.3">
      <c r="A12" s="67" t="s">
        <v>22</v>
      </c>
      <c r="B12" s="83" t="s">
        <v>79</v>
      </c>
      <c r="C12" s="69" t="s">
        <v>3</v>
      </c>
      <c r="D12" s="78">
        <v>18455609</v>
      </c>
      <c r="E12" s="78">
        <v>9276700</v>
      </c>
      <c r="F12" s="80">
        <v>0</v>
      </c>
      <c r="G12" s="78">
        <v>11091928</v>
      </c>
      <c r="H12" s="70">
        <f>SUM(I12:K12)</f>
        <v>0</v>
      </c>
      <c r="I12" s="70">
        <v>0</v>
      </c>
      <c r="J12" s="70">
        <v>0</v>
      </c>
      <c r="K12" s="70">
        <v>0</v>
      </c>
      <c r="L12" s="71">
        <f t="shared" si="3"/>
        <v>0</v>
      </c>
      <c r="M12" s="71">
        <f>I12/E12*100</f>
        <v>0</v>
      </c>
      <c r="N12" s="71"/>
      <c r="O12" s="71">
        <f t="shared" si="4"/>
        <v>0</v>
      </c>
      <c r="P12" s="81"/>
      <c r="Q12" s="81">
        <v>149960</v>
      </c>
      <c r="R12" s="82" t="s">
        <v>86</v>
      </c>
    </row>
  </sheetData>
  <mergeCells count="10">
    <mergeCell ref="P2:P3"/>
    <mergeCell ref="Q2:Q3"/>
    <mergeCell ref="R2:R3"/>
    <mergeCell ref="B5:C5"/>
    <mergeCell ref="A1:O1"/>
    <mergeCell ref="A2:A3"/>
    <mergeCell ref="C2:C3"/>
    <mergeCell ref="D2:G2"/>
    <mergeCell ref="H2:K2"/>
    <mergeCell ref="L2:O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32.25" customHeight="1" x14ac:dyDescent="0.25">
      <c r="A2" s="101" t="s">
        <v>0</v>
      </c>
      <c r="B2" s="5" t="s">
        <v>1</v>
      </c>
      <c r="C2" s="102" t="s">
        <v>21</v>
      </c>
      <c r="D2" s="103" t="s">
        <v>43</v>
      </c>
      <c r="E2" s="103"/>
      <c r="F2" s="103"/>
      <c r="G2" s="104" t="s">
        <v>51</v>
      </c>
      <c r="H2" s="104"/>
      <c r="I2" s="104"/>
      <c r="J2" s="105" t="s">
        <v>49</v>
      </c>
      <c r="K2" s="106"/>
      <c r="L2" s="107"/>
      <c r="M2" s="108" t="s">
        <v>44</v>
      </c>
      <c r="N2" s="108" t="s">
        <v>45</v>
      </c>
    </row>
    <row r="3" spans="1:14" ht="25.5" x14ac:dyDescent="0.25">
      <c r="A3" s="101"/>
      <c r="B3" s="6" t="s">
        <v>2</v>
      </c>
      <c r="C3" s="102"/>
      <c r="D3" s="7" t="s">
        <v>27</v>
      </c>
      <c r="E3" s="7" t="s">
        <v>28</v>
      </c>
      <c r="F3" s="7" t="s">
        <v>29</v>
      </c>
      <c r="G3" s="7" t="s">
        <v>27</v>
      </c>
      <c r="H3" s="7" t="s">
        <v>28</v>
      </c>
      <c r="I3" s="7" t="s">
        <v>29</v>
      </c>
      <c r="J3" s="7" t="s">
        <v>27</v>
      </c>
      <c r="K3" s="7" t="s">
        <v>28</v>
      </c>
      <c r="L3" s="7" t="s">
        <v>29</v>
      </c>
      <c r="M3" s="109"/>
      <c r="N3" s="109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8" t="s">
        <v>47</v>
      </c>
      <c r="C5" s="9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26</v>
      </c>
      <c r="C6" s="14" t="s">
        <v>50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48</v>
      </c>
      <c r="C7" s="14" t="s">
        <v>50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7" t="s">
        <v>0</v>
      </c>
      <c r="B1" s="24" t="s">
        <v>1</v>
      </c>
      <c r="C1" s="118" t="s">
        <v>21</v>
      </c>
      <c r="D1" s="119" t="s">
        <v>61</v>
      </c>
      <c r="E1" s="119"/>
      <c r="F1" s="119"/>
      <c r="G1" s="119"/>
      <c r="H1" s="119" t="s">
        <v>62</v>
      </c>
      <c r="I1" s="119"/>
      <c r="J1" s="119"/>
      <c r="K1" s="119"/>
      <c r="L1" s="120" t="s">
        <v>72</v>
      </c>
      <c r="M1" s="121"/>
      <c r="N1" s="121"/>
      <c r="O1" s="122"/>
      <c r="P1" s="114" t="s">
        <v>63</v>
      </c>
      <c r="Q1" s="114"/>
      <c r="R1" s="114"/>
      <c r="S1" s="114"/>
      <c r="T1" s="114" t="s">
        <v>64</v>
      </c>
      <c r="U1" s="115"/>
      <c r="V1" s="115"/>
      <c r="W1" s="115"/>
    </row>
    <row r="2" spans="1:23" ht="22.5" x14ac:dyDescent="0.25">
      <c r="A2" s="117"/>
      <c r="B2" s="24" t="s">
        <v>2</v>
      </c>
      <c r="C2" s="118"/>
      <c r="D2" s="25" t="s">
        <v>27</v>
      </c>
      <c r="E2" s="25" t="s">
        <v>28</v>
      </c>
      <c r="F2" s="25" t="s">
        <v>52</v>
      </c>
      <c r="G2" s="25" t="s">
        <v>29</v>
      </c>
      <c r="H2" s="25" t="s">
        <v>27</v>
      </c>
      <c r="I2" s="25" t="s">
        <v>28</v>
      </c>
      <c r="J2" s="25" t="s">
        <v>52</v>
      </c>
      <c r="K2" s="25" t="s">
        <v>29</v>
      </c>
      <c r="L2" s="25" t="s">
        <v>27</v>
      </c>
      <c r="M2" s="25" t="s">
        <v>28</v>
      </c>
      <c r="N2" s="25" t="s">
        <v>52</v>
      </c>
      <c r="O2" s="25" t="s">
        <v>29</v>
      </c>
      <c r="P2" s="25" t="s">
        <v>27</v>
      </c>
      <c r="Q2" s="25" t="s">
        <v>28</v>
      </c>
      <c r="R2" s="25" t="s">
        <v>52</v>
      </c>
      <c r="S2" s="25" t="s">
        <v>29</v>
      </c>
      <c r="T2" s="25" t="s">
        <v>27</v>
      </c>
      <c r="U2" s="26" t="s">
        <v>28</v>
      </c>
      <c r="V2" s="25" t="s">
        <v>52</v>
      </c>
      <c r="W2" s="25" t="s">
        <v>29</v>
      </c>
    </row>
    <row r="3" spans="1:23" x14ac:dyDescent="0.25">
      <c r="A3" s="22" t="s">
        <v>4</v>
      </c>
      <c r="B3" s="22" t="s">
        <v>17</v>
      </c>
      <c r="C3" s="22" t="s">
        <v>31</v>
      </c>
      <c r="D3" s="22" t="s">
        <v>33</v>
      </c>
      <c r="E3" s="22" t="s">
        <v>19</v>
      </c>
      <c r="F3" s="22" t="s">
        <v>34</v>
      </c>
      <c r="G3" s="22" t="s">
        <v>34</v>
      </c>
      <c r="H3" s="22" t="s">
        <v>42</v>
      </c>
      <c r="I3" s="22" t="s">
        <v>35</v>
      </c>
      <c r="J3" s="22" t="s">
        <v>36</v>
      </c>
      <c r="K3" s="22" t="s">
        <v>37</v>
      </c>
      <c r="L3" s="22" t="s">
        <v>38</v>
      </c>
      <c r="M3" s="22" t="s">
        <v>39</v>
      </c>
      <c r="N3" s="22" t="s">
        <v>40</v>
      </c>
      <c r="O3" s="22" t="s">
        <v>41</v>
      </c>
      <c r="P3" s="22" t="s">
        <v>20</v>
      </c>
      <c r="Q3" s="22" t="s">
        <v>35</v>
      </c>
      <c r="R3" s="22" t="s">
        <v>60</v>
      </c>
      <c r="S3" s="22" t="s">
        <v>36</v>
      </c>
      <c r="T3" s="22" t="s">
        <v>37</v>
      </c>
      <c r="U3" s="22" t="s">
        <v>65</v>
      </c>
      <c r="V3" s="22" t="s">
        <v>54</v>
      </c>
      <c r="W3" s="22" t="s">
        <v>59</v>
      </c>
    </row>
    <row r="4" spans="1:23" x14ac:dyDescent="0.25">
      <c r="A4" s="116" t="s">
        <v>30</v>
      </c>
      <c r="B4" s="116"/>
      <c r="C4" s="116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98" t="s">
        <v>10</v>
      </c>
      <c r="C5" s="98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6</v>
      </c>
      <c r="B6" s="30" t="s">
        <v>53</v>
      </c>
      <c r="C6" s="5" t="s">
        <v>58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17</v>
      </c>
      <c r="B7" s="98" t="s">
        <v>66</v>
      </c>
      <c r="C7" s="98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67</v>
      </c>
      <c r="C8" s="5" t="s">
        <v>58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68</v>
      </c>
      <c r="C9" s="5" t="s">
        <v>58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31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69</v>
      </c>
      <c r="B11" s="32" t="s">
        <v>70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31</v>
      </c>
      <c r="B12" s="98" t="s">
        <v>12</v>
      </c>
      <c r="C12" s="98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32</v>
      </c>
      <c r="B13" s="36" t="s">
        <v>18</v>
      </c>
      <c r="C13" s="5" t="s">
        <v>58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20</v>
      </c>
      <c r="B14" s="110" t="s">
        <v>13</v>
      </c>
      <c r="C14" s="111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108" t="s">
        <v>25</v>
      </c>
      <c r="B15" s="32" t="s">
        <v>71</v>
      </c>
      <c r="C15" s="5" t="s">
        <v>58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12"/>
      <c r="B16" s="32" t="s">
        <v>55</v>
      </c>
      <c r="C16" s="5" t="s">
        <v>58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12"/>
      <c r="B17" s="32" t="s">
        <v>56</v>
      </c>
      <c r="C17" s="5" t="s">
        <v>58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13"/>
      <c r="B18" s="32" t="s">
        <v>57</v>
      </c>
      <c r="C18" s="5" t="s">
        <v>58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январь</vt:lpstr>
      <vt:lpstr>февраль</vt:lpstr>
      <vt:lpstr>март</vt:lpstr>
      <vt:lpstr>апрель</vt:lpstr>
      <vt:lpstr>май</vt:lpstr>
      <vt:lpstr>ведомственная</vt:lpstr>
      <vt:lpstr>АИП</vt:lpstr>
      <vt:lpstr>апрель!Заголовки_для_печати</vt:lpstr>
      <vt:lpstr>май!Заголовки_для_печати</vt:lpstr>
      <vt:lpstr>март!Заголовки_для_печати</vt:lpstr>
      <vt:lpstr>февраль!Заголовки_для_печати</vt:lpstr>
      <vt:lpstr>январь!Заголовки_для_печати</vt:lpstr>
      <vt:lpstr>апрель!Область_печати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GoncharovAN</cp:lastModifiedBy>
  <cp:lastPrinted>2022-09-13T07:57:39Z</cp:lastPrinted>
  <dcterms:created xsi:type="dcterms:W3CDTF">2012-05-22T08:33:39Z</dcterms:created>
  <dcterms:modified xsi:type="dcterms:W3CDTF">2023-06-21T12:33:36Z</dcterms:modified>
</cp:coreProperties>
</file>