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ОСВОЕНИЕ ПРОГРАММ\2023\01.06.2023\"/>
    </mc:Choice>
  </mc:AlternateContent>
  <bookViews>
    <workbookView xWindow="0" yWindow="0" windowWidth="28800" windowHeight="11730"/>
  </bookViews>
  <sheets>
    <sheet name="2022" sheetId="5" r:id="rId1"/>
  </sheets>
  <definedNames>
    <definedName name="_xlnm._FilterDatabase" localSheetId="0" hidden="1">'2022'!$A$4:$P$4</definedName>
  </definedNames>
  <calcPr calcId="162913"/>
</workbook>
</file>

<file path=xl/calcChain.xml><?xml version="1.0" encoding="utf-8"?>
<calcChain xmlns="http://schemas.openxmlformats.org/spreadsheetml/2006/main">
  <c r="M17" i="5" l="1"/>
  <c r="M18" i="5"/>
  <c r="F7" i="5" l="1"/>
  <c r="G7" i="5"/>
  <c r="E7" i="5"/>
  <c r="L8" i="5"/>
  <c r="L17" i="5" l="1"/>
  <c r="L18" i="5"/>
  <c r="L19" i="5"/>
  <c r="L13" i="5"/>
  <c r="M13" i="5"/>
  <c r="L14" i="5"/>
  <c r="L15" i="5"/>
  <c r="M15" i="5"/>
  <c r="L9" i="5"/>
  <c r="M9" i="5"/>
  <c r="L10" i="5"/>
  <c r="M10" i="5"/>
  <c r="L11" i="5"/>
  <c r="M11" i="5"/>
  <c r="F16" i="5" l="1"/>
  <c r="G16" i="5"/>
  <c r="M16" i="5" s="1"/>
  <c r="E16" i="5"/>
  <c r="F12" i="5"/>
  <c r="G12" i="5"/>
  <c r="E12" i="5"/>
  <c r="E6" i="5" l="1"/>
  <c r="D7" i="5" l="1"/>
  <c r="D12" i="5"/>
  <c r="D16" i="5"/>
  <c r="D6" i="5" l="1"/>
  <c r="F6" i="5" l="1"/>
  <c r="G6" i="5"/>
  <c r="H16" i="5"/>
  <c r="I16" i="5"/>
  <c r="H12" i="5"/>
  <c r="M12" i="5"/>
  <c r="J16" i="5"/>
  <c r="H7" i="5"/>
  <c r="J7" i="5"/>
  <c r="M7" i="5"/>
  <c r="L7" i="5"/>
  <c r="K7" i="5"/>
  <c r="J12" i="5"/>
  <c r="I12" i="5"/>
  <c r="L12" i="5"/>
  <c r="I7" i="5"/>
  <c r="L16" i="5"/>
  <c r="K12" i="5"/>
  <c r="K16" i="5"/>
  <c r="H6" i="5" l="1"/>
  <c r="K6" i="5"/>
  <c r="M6" i="5"/>
  <c r="L6" i="5"/>
  <c r="I6" i="5"/>
  <c r="J6" i="5"/>
</calcChain>
</file>

<file path=xl/sharedStrings.xml><?xml version="1.0" encoding="utf-8"?>
<sst xmlns="http://schemas.openxmlformats.org/spreadsheetml/2006/main" count="52" uniqueCount="44">
  <si>
    <t>Подпрограмма "Совершенствование муниципального управления"</t>
  </si>
  <si>
    <t>Подпрограмма "Исполнение отдельных государственных полномочий"</t>
  </si>
  <si>
    <t>Подпрограмма "Развития малого и среднего предпринимательства"</t>
  </si>
  <si>
    <t>Муниципальная программа "Социально-экономическое развитие города Нефтеюганска"</t>
  </si>
  <si>
    <t xml:space="preserve">Отклонение от первоначального плана, руб.                 (гр.2-гр.5) </t>
  </si>
  <si>
    <t>% исполнения к первоначаль-ному плану (гр.5/гр.2)*100</t>
  </si>
  <si>
    <t xml:space="preserve">Отклонение от уточненного плана, руб.  (гр.3-гр.5) </t>
  </si>
  <si>
    <t>в рублях</t>
  </si>
  <si>
    <t>Первоначальный план на 2023 год, руб.</t>
  </si>
  <si>
    <t xml:space="preserve">Отклонение от  плана 1 квартала 2023 года, руб.                 (гр.4-гр.5) </t>
  </si>
  <si>
    <t>ДГиЗО</t>
  </si>
  <si>
    <t>ДДА</t>
  </si>
  <si>
    <t>9</t>
  </si>
  <si>
    <t>9.1</t>
  </si>
  <si>
    <t>9.2</t>
  </si>
  <si>
    <t>9.3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</si>
  <si>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</si>
  <si>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</si>
  <si>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Проведение работ по оценке и формированию земельных участков в целях эффективного управления земельными ресурсами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</si>
  <si>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</si>
  <si>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</si>
  <si>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Государственная поддержка развития растениеводства и животноводства, переработки и реализации продукции</t>
  </si>
  <si>
    <t>Региональный проект «Акселерация субъектов малого и среднего предпринимательства»</t>
  </si>
  <si>
    <t>Региональный проект «Создание условий для легкого старта и комфортного ведения бизнеса»</t>
  </si>
  <si>
    <t>Финансовая поддержка субъектов малого и среднего предпринимательства, имеющих статус "социальное предприятие"</t>
  </si>
  <si>
    <t>9.1.1</t>
  </si>
  <si>
    <t>9.1.2</t>
  </si>
  <si>
    <t>9.1.3</t>
  </si>
  <si>
    <t>9.2.1</t>
  </si>
  <si>
    <t>9.2.2</t>
  </si>
  <si>
    <t>9.2.3</t>
  </si>
  <si>
    <t>9.3.1</t>
  </si>
  <si>
    <t>9.3.2</t>
  </si>
  <si>
    <t>9.3.4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</si>
  <si>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</si>
  <si>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Наименование программы, подпрограммы, структурного элемента</t>
  </si>
  <si>
    <t>ГРБС</t>
  </si>
  <si>
    <t>План на 2023 год</t>
  </si>
  <si>
    <t>% исполнения к плану на 2023 год</t>
  </si>
  <si>
    <t>№ п/п</t>
  </si>
  <si>
    <t>Исполнение           на 01.06.2023</t>
  </si>
  <si>
    <t>Обеспечение выполнения комплекса работ по повышению качества анализа и разработки (уточнения)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</si>
  <si>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План на 1 полугодие                      2023 года</t>
  </si>
  <si>
    <t>% исполнения  к плану на 1 полугодие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</si>
</sst>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-#,##0.00;_(* &quot;&quot;??_);_(@_)"/>
    <numFmt numFmtId="165" formatCode="#,##0.0"/>
  </numFmts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27">
    <xf numFmtId="0" fontId="0" fillId="0" borderId="0" xfId="0"/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164" fontId="4" fillId="0" borderId="1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/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Fill="1"/>
    <xf numFmtId="4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right" vertical="center" wrapText="1"/>
    </xf>
    <xf numFmtId="165" fontId="7" fillId="0" borderId="1" xfId="0" applyNumberFormat="1" applyFont="1" applyFill="1" applyBorder="1" applyAlignment="1" applyProtection="1">
      <alignment horizontal="right" vertical="center" wrapText="1"/>
    </xf>
    <xf numFmtId="165" fontId="4" fillId="0" borderId="1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0" xfId="3" applyNumberFormat="1" applyFont="1" applyFill="1" applyAlignment="1" applyProtection="1">
      <alignment horizontal="center" vertical="center" wrapText="1"/>
    </xf>
  </cellXfs>
  <cellStyles count="4">
    <cellStyle name="Обычный" xfId="0" builtinId="0"/>
    <cellStyle name="Обычный 3" xfId="2"/>
    <cellStyle name="Обычный_Tmp8" xfId="3"/>
    <cellStyle name="Обычный_расходы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19"/>
  <sheetViews>
    <sheetView tabSelected="1" zoomScaleNormal="100" workbookViewId="0">
      <pane ySplit="5" topLeftCell="A6" activePane="bottomLeft" state="frozen"/>
      <selection pane="bottomLeft" activeCell="W10" sqref="W10"/>
    </sheetView>
  </sheetViews>
  <sheetFormatPr defaultColWidth="9.140625" defaultRowHeight="15.75" x14ac:dyDescent="0.25"/>
  <cols>
    <col min="1" max="1" width="6.85546875" style="1" hidden="1" customWidth="1"/>
    <col min="2" max="2" width="55.85546875" style="2" customWidth="1"/>
    <col min="3" max="3" width="8.5703125" style="3" customWidth="1"/>
    <col min="4" max="4" width="3.7109375" style="2" hidden="1" customWidth="1"/>
    <col min="5" max="5" width="20.5703125" style="2" customWidth="1"/>
    <col min="6" max="6" width="19.85546875" style="2" customWidth="1"/>
    <col min="7" max="7" width="18.42578125" style="2" customWidth="1"/>
    <col min="8" max="8" width="16.28515625" style="2" hidden="1" customWidth="1"/>
    <col min="9" max="9" width="16.7109375" style="2" hidden="1" customWidth="1"/>
    <col min="10" max="10" width="14.28515625" style="2" hidden="1" customWidth="1"/>
    <col min="11" max="11" width="12.28515625" style="2" hidden="1" customWidth="1"/>
    <col min="12" max="12" width="13.7109375" style="2" customWidth="1"/>
    <col min="13" max="13" width="12.42578125" style="2" customWidth="1"/>
    <col min="14" max="14" width="13.42578125" style="2" hidden="1" customWidth="1"/>
    <col min="15" max="15" width="14.85546875" style="2" hidden="1" customWidth="1"/>
    <col min="16" max="16" width="13.42578125" style="2" hidden="1" customWidth="1"/>
    <col min="17" max="16384" width="9.140625" style="2"/>
  </cols>
  <sheetData>
    <row r="1" spans="1:13" hidden="1" x14ac:dyDescent="0.25"/>
    <row r="2" spans="1:13" ht="37.5" customHeight="1" x14ac:dyDescent="0.25">
      <c r="B2" s="26" t="s">
        <v>34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x14ac:dyDescent="0.25">
      <c r="M3" s="4" t="s">
        <v>7</v>
      </c>
    </row>
    <row r="4" spans="1:13" ht="93" customHeight="1" x14ac:dyDescent="0.25">
      <c r="A4" s="24" t="s">
        <v>39</v>
      </c>
      <c r="B4" s="15" t="s">
        <v>35</v>
      </c>
      <c r="C4" s="15" t="s">
        <v>36</v>
      </c>
      <c r="D4" s="5" t="s">
        <v>8</v>
      </c>
      <c r="E4" s="5" t="s">
        <v>37</v>
      </c>
      <c r="F4" s="5" t="s">
        <v>42</v>
      </c>
      <c r="G4" s="5" t="s">
        <v>40</v>
      </c>
      <c r="H4" s="5" t="s">
        <v>4</v>
      </c>
      <c r="I4" s="5" t="s">
        <v>6</v>
      </c>
      <c r="J4" s="5" t="s">
        <v>9</v>
      </c>
      <c r="K4" s="5" t="s">
        <v>5</v>
      </c>
      <c r="L4" s="5" t="s">
        <v>38</v>
      </c>
      <c r="M4" s="5" t="s">
        <v>43</v>
      </c>
    </row>
    <row r="5" spans="1:13" x14ac:dyDescent="0.25">
      <c r="A5" s="24"/>
      <c r="B5" s="7">
        <v>1</v>
      </c>
      <c r="C5" s="7"/>
      <c r="D5" s="6">
        <v>2</v>
      </c>
      <c r="E5" s="7">
        <v>3</v>
      </c>
      <c r="F5" s="6">
        <v>4</v>
      </c>
      <c r="G5" s="7">
        <v>5</v>
      </c>
      <c r="H5" s="6">
        <v>6</v>
      </c>
      <c r="I5" s="7">
        <v>7</v>
      </c>
      <c r="J5" s="6">
        <v>8</v>
      </c>
      <c r="K5" s="7">
        <v>9</v>
      </c>
      <c r="L5" s="6">
        <v>10</v>
      </c>
      <c r="M5" s="7">
        <v>11</v>
      </c>
    </row>
    <row r="6" spans="1:13" s="10" customFormat="1" ht="38.25" customHeight="1" x14ac:dyDescent="0.25">
      <c r="A6" s="8" t="s">
        <v>12</v>
      </c>
      <c r="B6" s="16" t="s">
        <v>3</v>
      </c>
      <c r="C6" s="17"/>
      <c r="D6" s="9" t="e">
        <f>D7+D12+D16</f>
        <v>#REF!</v>
      </c>
      <c r="E6" s="9">
        <f>E7+E12+E16</f>
        <v>497453199</v>
      </c>
      <c r="F6" s="9">
        <f>F7+F12+F16</f>
        <v>225641795</v>
      </c>
      <c r="G6" s="9">
        <f>G7+G12+G16</f>
        <v>156933000.02000001</v>
      </c>
      <c r="H6" s="9" t="e">
        <f t="shared" ref="H6:H16" si="0">D6-G6</f>
        <v>#REF!</v>
      </c>
      <c r="I6" s="9">
        <f t="shared" ref="I6:I16" si="1">E6-G6</f>
        <v>340520198.98000002</v>
      </c>
      <c r="J6" s="9">
        <f t="shared" ref="J6:J16" si="2">F6-G6</f>
        <v>68708794.979999989</v>
      </c>
      <c r="K6" s="9" t="e">
        <f t="shared" ref="K6:K16" si="3">G6/D6*100</f>
        <v>#REF!</v>
      </c>
      <c r="L6" s="20">
        <f t="shared" ref="L6:L19" si="4">G6/E6*100</f>
        <v>31.547289340077199</v>
      </c>
      <c r="M6" s="20">
        <f t="shared" ref="M6:M12" si="5">G6/F6*100</f>
        <v>69.549615141113378</v>
      </c>
    </row>
    <row r="7" spans="1:13" s="13" customFormat="1" ht="38.25" customHeight="1" x14ac:dyDescent="0.25">
      <c r="A7" s="11" t="s">
        <v>13</v>
      </c>
      <c r="B7" s="18" t="s">
        <v>0</v>
      </c>
      <c r="C7" s="19"/>
      <c r="D7" s="12" t="e">
        <f>SUM(#REF!)</f>
        <v>#REF!</v>
      </c>
      <c r="E7" s="12">
        <f>SUM(E8:E11)</f>
        <v>408659933</v>
      </c>
      <c r="F7" s="12">
        <f t="shared" ref="F7:G7" si="6">SUM(F8:F11)</f>
        <v>180439555</v>
      </c>
      <c r="G7" s="12">
        <f t="shared" si="6"/>
        <v>135452398.86000001</v>
      </c>
      <c r="H7" s="12" t="e">
        <f t="shared" si="0"/>
        <v>#REF!</v>
      </c>
      <c r="I7" s="12">
        <f t="shared" si="1"/>
        <v>273207534.13999999</v>
      </c>
      <c r="J7" s="12">
        <f t="shared" si="2"/>
        <v>44987156.139999986</v>
      </c>
      <c r="K7" s="12" t="e">
        <f t="shared" si="3"/>
        <v>#REF!</v>
      </c>
      <c r="L7" s="21">
        <f t="shared" si="4"/>
        <v>33.145505081850054</v>
      </c>
      <c r="M7" s="21">
        <f t="shared" si="5"/>
        <v>75.068018683597401</v>
      </c>
    </row>
    <row r="8" spans="1:13" ht="82.5" customHeight="1" x14ac:dyDescent="0.25">
      <c r="A8" s="24"/>
      <c r="B8" s="25" t="s">
        <v>41</v>
      </c>
      <c r="C8" s="15" t="s">
        <v>11</v>
      </c>
      <c r="D8" s="14"/>
      <c r="E8" s="14">
        <v>5000000</v>
      </c>
      <c r="F8" s="14">
        <v>0</v>
      </c>
      <c r="G8" s="14">
        <v>0</v>
      </c>
      <c r="H8" s="14"/>
      <c r="I8" s="14"/>
      <c r="J8" s="14"/>
      <c r="K8" s="14"/>
      <c r="L8" s="22">
        <f t="shared" ref="L8:L11" si="7">G8/E8*100</f>
        <v>0</v>
      </c>
      <c r="M8" s="22"/>
    </row>
    <row r="9" spans="1:13" ht="36.75" customHeight="1" x14ac:dyDescent="0.25">
      <c r="A9" s="24" t="s">
        <v>25</v>
      </c>
      <c r="B9" s="23" t="s">
        <v>16</v>
      </c>
      <c r="C9" s="15" t="s">
        <v>11</v>
      </c>
      <c r="D9" s="14"/>
      <c r="E9" s="14">
        <v>400838044</v>
      </c>
      <c r="F9" s="14">
        <v>179141366</v>
      </c>
      <c r="G9" s="14">
        <v>134721498.86000001</v>
      </c>
      <c r="H9" s="14"/>
      <c r="I9" s="14"/>
      <c r="J9" s="14"/>
      <c r="K9" s="14"/>
      <c r="L9" s="22">
        <f t="shared" si="7"/>
        <v>33.609958155568691</v>
      </c>
      <c r="M9" s="22">
        <f t="shared" ref="M9:M11" si="8">G9/F9*100</f>
        <v>75.204014498806487</v>
      </c>
    </row>
    <row r="10" spans="1:13" ht="52.5" customHeight="1" x14ac:dyDescent="0.25">
      <c r="A10" s="24" t="s">
        <v>26</v>
      </c>
      <c r="B10" s="23" t="s">
        <v>17</v>
      </c>
      <c r="C10" s="15" t="s">
        <v>11</v>
      </c>
      <c r="D10" s="14"/>
      <c r="E10" s="14">
        <v>1968789</v>
      </c>
      <c r="F10" s="14">
        <v>1148189</v>
      </c>
      <c r="G10" s="14">
        <v>680900</v>
      </c>
      <c r="H10" s="14"/>
      <c r="I10" s="14"/>
      <c r="J10" s="14"/>
      <c r="K10" s="14"/>
      <c r="L10" s="22">
        <f t="shared" si="7"/>
        <v>34.584711718726588</v>
      </c>
      <c r="M10" s="22">
        <f t="shared" si="8"/>
        <v>59.302083541995266</v>
      </c>
    </row>
    <row r="11" spans="1:13" ht="47.25" x14ac:dyDescent="0.25">
      <c r="A11" s="24" t="s">
        <v>27</v>
      </c>
      <c r="B11" s="23" t="s">
        <v>18</v>
      </c>
      <c r="C11" s="15" t="s">
        <v>10</v>
      </c>
      <c r="D11" s="14"/>
      <c r="E11" s="14">
        <v>853100</v>
      </c>
      <c r="F11" s="14">
        <v>150000</v>
      </c>
      <c r="G11" s="14">
        <v>50000</v>
      </c>
      <c r="H11" s="14"/>
      <c r="I11" s="14"/>
      <c r="J11" s="14"/>
      <c r="K11" s="14"/>
      <c r="L11" s="22">
        <f t="shared" si="7"/>
        <v>5.8609776110655254</v>
      </c>
      <c r="M11" s="22">
        <f t="shared" si="8"/>
        <v>33.333333333333329</v>
      </c>
    </row>
    <row r="12" spans="1:13" s="13" customFormat="1" ht="31.5" x14ac:dyDescent="0.25">
      <c r="A12" s="11" t="s">
        <v>14</v>
      </c>
      <c r="B12" s="18" t="s">
        <v>1</v>
      </c>
      <c r="C12" s="19"/>
      <c r="D12" s="12" t="e">
        <f>#REF!</f>
        <v>#REF!</v>
      </c>
      <c r="E12" s="12">
        <f>SUM(E13:E15)</f>
        <v>81685766</v>
      </c>
      <c r="F12" s="12">
        <f t="shared" ref="F12:G12" si="9">SUM(F13:F15)</f>
        <v>38694740</v>
      </c>
      <c r="G12" s="12">
        <f t="shared" si="9"/>
        <v>21480601.16</v>
      </c>
      <c r="H12" s="12" t="e">
        <f t="shared" si="0"/>
        <v>#REF!</v>
      </c>
      <c r="I12" s="12">
        <f t="shared" si="1"/>
        <v>60205164.840000004</v>
      </c>
      <c r="J12" s="12">
        <f t="shared" si="2"/>
        <v>17214138.84</v>
      </c>
      <c r="K12" s="12" t="e">
        <f t="shared" si="3"/>
        <v>#REF!</v>
      </c>
      <c r="L12" s="21">
        <f t="shared" si="4"/>
        <v>26.296626954566353</v>
      </c>
      <c r="M12" s="21">
        <f t="shared" si="5"/>
        <v>55.512974528320903</v>
      </c>
    </row>
    <row r="13" spans="1:13" ht="63" x14ac:dyDescent="0.25">
      <c r="A13" s="24" t="s">
        <v>28</v>
      </c>
      <c r="B13" s="23" t="s">
        <v>19</v>
      </c>
      <c r="C13" s="15" t="s">
        <v>11</v>
      </c>
      <c r="D13" s="14"/>
      <c r="E13" s="14">
        <v>42587766</v>
      </c>
      <c r="F13" s="14">
        <v>19182740</v>
      </c>
      <c r="G13" s="14">
        <v>13616565.07</v>
      </c>
      <c r="H13" s="14"/>
      <c r="I13" s="14"/>
      <c r="J13" s="14"/>
      <c r="K13" s="14"/>
      <c r="L13" s="22">
        <f t="shared" ref="L13:L15" si="10">G13/E13*100</f>
        <v>31.972949860765183</v>
      </c>
      <c r="M13" s="22">
        <f t="shared" ref="M13:M18" si="11">G13/F13*100</f>
        <v>70.983420877309499</v>
      </c>
    </row>
    <row r="14" spans="1:13" ht="66.75" customHeight="1" x14ac:dyDescent="0.25">
      <c r="A14" s="24" t="s">
        <v>29</v>
      </c>
      <c r="B14" s="23" t="s">
        <v>20</v>
      </c>
      <c r="C14" s="15" t="s">
        <v>11</v>
      </c>
      <c r="D14" s="14"/>
      <c r="E14" s="14">
        <v>3300</v>
      </c>
      <c r="F14" s="14">
        <v>0</v>
      </c>
      <c r="G14" s="14">
        <v>0</v>
      </c>
      <c r="H14" s="14"/>
      <c r="I14" s="14"/>
      <c r="J14" s="14"/>
      <c r="K14" s="14"/>
      <c r="L14" s="22">
        <f t="shared" si="10"/>
        <v>0</v>
      </c>
      <c r="M14" s="22"/>
    </row>
    <row r="15" spans="1:13" ht="47.25" x14ac:dyDescent="0.25">
      <c r="A15" s="24" t="s">
        <v>30</v>
      </c>
      <c r="B15" s="23" t="s">
        <v>21</v>
      </c>
      <c r="C15" s="15" t="s">
        <v>11</v>
      </c>
      <c r="D15" s="14"/>
      <c r="E15" s="14">
        <v>39094700</v>
      </c>
      <c r="F15" s="14">
        <v>19512000</v>
      </c>
      <c r="G15" s="14">
        <v>7864036.0899999999</v>
      </c>
      <c r="H15" s="14"/>
      <c r="I15" s="14"/>
      <c r="J15" s="14"/>
      <c r="K15" s="14"/>
      <c r="L15" s="22">
        <f t="shared" si="10"/>
        <v>20.115350904342534</v>
      </c>
      <c r="M15" s="22">
        <f t="shared" si="11"/>
        <v>40.303587997129966</v>
      </c>
    </row>
    <row r="16" spans="1:13" s="13" customFormat="1" ht="36" customHeight="1" x14ac:dyDescent="0.25">
      <c r="A16" s="11" t="s">
        <v>15</v>
      </c>
      <c r="B16" s="18" t="s">
        <v>2</v>
      </c>
      <c r="C16" s="19"/>
      <c r="D16" s="12" t="e">
        <f>#REF!</f>
        <v>#REF!</v>
      </c>
      <c r="E16" s="12">
        <f>SUM(E17:E19)</f>
        <v>7107500</v>
      </c>
      <c r="F16" s="12">
        <f t="shared" ref="F16:G16" si="12">SUM(F17:F19)</f>
        <v>6507500</v>
      </c>
      <c r="G16" s="12">
        <f t="shared" si="12"/>
        <v>0</v>
      </c>
      <c r="H16" s="12" t="e">
        <f t="shared" si="0"/>
        <v>#REF!</v>
      </c>
      <c r="I16" s="12">
        <f t="shared" si="1"/>
        <v>7107500</v>
      </c>
      <c r="J16" s="12">
        <f t="shared" si="2"/>
        <v>6507500</v>
      </c>
      <c r="K16" s="12" t="e">
        <f t="shared" si="3"/>
        <v>#REF!</v>
      </c>
      <c r="L16" s="21">
        <f t="shared" si="4"/>
        <v>0</v>
      </c>
      <c r="M16" s="21">
        <f t="shared" si="11"/>
        <v>0</v>
      </c>
    </row>
    <row r="17" spans="1:13" ht="41.25" customHeight="1" x14ac:dyDescent="0.25">
      <c r="A17" s="24" t="s">
        <v>31</v>
      </c>
      <c r="B17" s="23" t="s">
        <v>22</v>
      </c>
      <c r="C17" s="15" t="s">
        <v>11</v>
      </c>
      <c r="D17" s="14"/>
      <c r="E17" s="14">
        <v>5981300</v>
      </c>
      <c r="F17" s="14">
        <v>5981300</v>
      </c>
      <c r="G17" s="14">
        <v>0</v>
      </c>
      <c r="H17" s="14"/>
      <c r="I17" s="14"/>
      <c r="J17" s="14"/>
      <c r="K17" s="14"/>
      <c r="L17" s="22">
        <f t="shared" si="4"/>
        <v>0</v>
      </c>
      <c r="M17" s="22">
        <f t="shared" si="11"/>
        <v>0</v>
      </c>
    </row>
    <row r="18" spans="1:13" ht="39.75" customHeight="1" x14ac:dyDescent="0.25">
      <c r="A18" s="24" t="s">
        <v>32</v>
      </c>
      <c r="B18" s="23" t="s">
        <v>23</v>
      </c>
      <c r="C18" s="15" t="s">
        <v>11</v>
      </c>
      <c r="D18" s="14"/>
      <c r="E18" s="14">
        <v>526200</v>
      </c>
      <c r="F18" s="14">
        <v>526200</v>
      </c>
      <c r="G18" s="14">
        <v>0</v>
      </c>
      <c r="H18" s="14"/>
      <c r="I18" s="14"/>
      <c r="J18" s="14"/>
      <c r="K18" s="14"/>
      <c r="L18" s="22">
        <f t="shared" si="4"/>
        <v>0</v>
      </c>
      <c r="M18" s="22">
        <f t="shared" si="11"/>
        <v>0</v>
      </c>
    </row>
    <row r="19" spans="1:13" ht="50.25" customHeight="1" x14ac:dyDescent="0.25">
      <c r="A19" s="24" t="s">
        <v>33</v>
      </c>
      <c r="B19" s="23" t="s">
        <v>24</v>
      </c>
      <c r="C19" s="15" t="s">
        <v>11</v>
      </c>
      <c r="D19" s="14"/>
      <c r="E19" s="14">
        <v>600000</v>
      </c>
      <c r="F19" s="14">
        <v>0</v>
      </c>
      <c r="G19" s="14">
        <v>0</v>
      </c>
      <c r="H19" s="14"/>
      <c r="I19" s="14"/>
      <c r="J19" s="14"/>
      <c r="K19" s="14"/>
      <c r="L19" s="22">
        <f t="shared" si="4"/>
        <v>0</v>
      </c>
      <c r="M19" s="22"/>
    </row>
  </sheetData>
  <autoFilter ref="A4:P4"/>
  <mergeCells count="1">
    <mergeCell ref="B2:M2"/>
  </mergeCells>
  <pageMargins left="0.70866141732283472" right="0.70866141732283472" top="0.35433070866141736" bottom="0.35433070866141736" header="0.31496062992125984" footer="0.31496062992125984"/>
  <pageSetup paperSize="9" scale="85" fitToHeight="1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KolesnikovaEV</dc:creator>
  <dc:description>POI HSSF rep:2.45.0.40</dc:description>
  <cp:lastModifiedBy>Людмила Владимировна Омельчак</cp:lastModifiedBy>
  <cp:lastPrinted>2023-04-13T09:23:50Z</cp:lastPrinted>
  <dcterms:created xsi:type="dcterms:W3CDTF">2018-04-12T12:44:43Z</dcterms:created>
  <dcterms:modified xsi:type="dcterms:W3CDTF">2023-06-06T05:31:18Z</dcterms:modified>
</cp:coreProperties>
</file>