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3\01.05.2023\"/>
    </mc:Choice>
  </mc:AlternateContent>
  <bookViews>
    <workbookView xWindow="0" yWindow="0" windowWidth="28800" windowHeight="12330"/>
  </bookViews>
  <sheets>
    <sheet name="2022" sheetId="5" r:id="rId1"/>
  </sheets>
  <definedNames>
    <definedName name="_xlnm._FilterDatabase" localSheetId="0" hidden="1">'2022'!$A$4:$Q$4</definedName>
  </definedNames>
  <calcPr calcId="162913"/>
</workbook>
</file>

<file path=xl/calcChain.xml><?xml version="1.0" encoding="utf-8"?>
<calcChain xmlns="http://schemas.openxmlformats.org/spreadsheetml/2006/main">
  <c r="N14" i="5" l="1"/>
  <c r="N15" i="5"/>
  <c r="N16" i="5"/>
  <c r="L7" i="5" l="1"/>
  <c r="L8" i="5"/>
  <c r="L9" i="5"/>
  <c r="L11" i="5"/>
  <c r="L12" i="5"/>
  <c r="L13" i="5"/>
  <c r="L15" i="5"/>
  <c r="L16" i="5"/>
  <c r="L17" i="5"/>
  <c r="M15" i="5" l="1"/>
  <c r="M16" i="5"/>
  <c r="M17" i="5"/>
  <c r="M11" i="5"/>
  <c r="N11" i="5"/>
  <c r="M12" i="5"/>
  <c r="M13" i="5"/>
  <c r="N13" i="5"/>
  <c r="M7" i="5"/>
  <c r="N7" i="5"/>
  <c r="M8" i="5"/>
  <c r="N8" i="5"/>
  <c r="M9" i="5"/>
  <c r="N9" i="5"/>
  <c r="F14" i="5" l="1"/>
  <c r="G14" i="5"/>
  <c r="E14" i="5"/>
  <c r="F10" i="5"/>
  <c r="G10" i="5"/>
  <c r="E10" i="5"/>
  <c r="F6" i="5"/>
  <c r="G6" i="5"/>
  <c r="E6" i="5"/>
  <c r="L14" i="5" l="1"/>
  <c r="L10" i="5"/>
  <c r="L6" i="5"/>
  <c r="E5" i="5"/>
  <c r="D6" i="5" l="1"/>
  <c r="D10" i="5"/>
  <c r="D14" i="5"/>
  <c r="D5" i="5" l="1"/>
  <c r="F5" i="5" l="1"/>
  <c r="G5" i="5"/>
  <c r="H14" i="5"/>
  <c r="I14" i="5"/>
  <c r="H10" i="5"/>
  <c r="N10" i="5"/>
  <c r="J14" i="5"/>
  <c r="H6" i="5"/>
  <c r="J6" i="5"/>
  <c r="N6" i="5"/>
  <c r="M6" i="5"/>
  <c r="K6" i="5"/>
  <c r="J10" i="5"/>
  <c r="I10" i="5"/>
  <c r="M10" i="5"/>
  <c r="I6" i="5"/>
  <c r="M14" i="5"/>
  <c r="K10" i="5"/>
  <c r="K14" i="5"/>
  <c r="L5" i="5" l="1"/>
  <c r="H5" i="5"/>
  <c r="K5" i="5"/>
  <c r="N5" i="5"/>
  <c r="M5" i="5"/>
  <c r="I5" i="5"/>
  <c r="J5" i="5"/>
</calcChain>
</file>

<file path=xl/sharedStrings.xml><?xml version="1.0" encoding="utf-8"?>
<sst xmlns="http://schemas.openxmlformats.org/spreadsheetml/2006/main" count="53" uniqueCount="46">
  <si>
    <t>Подпрограмма "Совершенствование муниципального управления"</t>
  </si>
  <si>
    <t>Подпрограмма "Исполнение отдельных государственных полномочий"</t>
  </si>
  <si>
    <t>Подпрограмма "Развития малого и среднего предпринимательства"</t>
  </si>
  <si>
    <t>Муниципальная программа "Социально-экономическое развитие города Нефтеюганска"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</si>
  <si>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</si>
  <si>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</si>
  <si>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</si>
  <si>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</si>
  <si>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</si>
  <si>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</si>
  <si>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</si>
  <si>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ДДА</t>
  </si>
  <si>
    <t>9</t>
  </si>
  <si>
    <t>9.1</t>
  </si>
  <si>
    <t>9.2</t>
  </si>
  <si>
    <t>9.3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</si>
  <si>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</si>
  <si>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</si>
  <si>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</si>
  <si>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</si>
  <si>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</si>
  <si>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Государственная поддержка развития растениеводства и животноводства, переработки и реализации продукции</t>
  </si>
  <si>
    <t>Региональный проект «Акселерация субъектов малого и среднего предпринимательства»</t>
  </si>
  <si>
    <t>Региональный проект «Создание условий для легкого старта и комфортного ведения бизнеса»</t>
  </si>
  <si>
    <t>Финансовая поддержка субъектов малого и среднего предпринимательства, имеющих статус "социальное предприятие"</t>
  </si>
  <si>
    <t>9.1.1</t>
  </si>
  <si>
    <t>9.1.2</t>
  </si>
  <si>
    <t>9.1.3</t>
  </si>
  <si>
    <t>9.2.1</t>
  </si>
  <si>
    <t>9.2.2</t>
  </si>
  <si>
    <t>9.2.3</t>
  </si>
  <si>
    <t>9.3.1</t>
  </si>
  <si>
    <t>9.3.2</t>
  </si>
  <si>
    <t>9.3.4</t>
  </si>
  <si>
    <t>Наименование программы, подпрограммы, структурного элемента</t>
  </si>
  <si>
    <t>ГРБС</t>
  </si>
  <si>
    <t>План на 2023 год</t>
  </si>
  <si>
    <t>% исполнения к плану на 2023 год</t>
  </si>
  <si>
    <t>№ п/п</t>
  </si>
  <si>
    <t>Не исполнение</t>
  </si>
  <si>
    <t>!!!!!!</t>
  </si>
  <si>
    <t>????????</t>
  </si>
  <si>
    <t>Отчет об исполнении сетевого плана-графика по реализации программ муниципального образования город Нефтеюганск</t>
  </si>
  <si>
    <t>План на 1 полугодие  2023 года</t>
  </si>
  <si>
    <t>% исполнения  к плану на 1 полугодие 2023 года</t>
  </si>
  <si>
    <t>Исполнение на 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</si>
</sst>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6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7"/>
  <sheetViews>
    <sheetView tabSelected="1" zoomScaleNormal="100" workbookViewId="0">
      <pane ySplit="4" topLeftCell="A5" activePane="bottomLeft" state="frozen"/>
      <selection pane="bottomLeft" activeCell="Z4" sqref="Z4"/>
    </sheetView>
  </sheetViews>
  <sheetFormatPr defaultColWidth="9.140625" defaultRowHeight="15.75" x14ac:dyDescent="0.25"/>
  <cols>
    <col min="1" max="1" width="6.85546875" style="1" hidden="1" customWidth="1"/>
    <col min="2" max="2" width="55.85546875" style="2" customWidth="1"/>
    <col min="3" max="3" width="8.57031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85546875" style="2" hidden="1" customWidth="1"/>
    <col min="13" max="13" width="13.7109375" style="2" customWidth="1"/>
    <col min="14" max="14" width="16.5703125" style="2" customWidth="1"/>
    <col min="15" max="15" width="13.42578125" style="2" hidden="1" customWidth="1"/>
    <col min="16" max="16" width="14.85546875" style="2" hidden="1" customWidth="1"/>
    <col min="17" max="17" width="13.42578125" style="2" hidden="1" customWidth="1"/>
    <col min="18" max="18" width="0" style="2" hidden="1" customWidth="1"/>
    <col min="19" max="24" width="9.140625" style="2"/>
    <col min="25" max="25" width="11.28515625" style="2" bestFit="1" customWidth="1"/>
    <col min="26" max="16384" width="9.140625" style="2"/>
  </cols>
  <sheetData>
    <row r="1" spans="1:18" hidden="1" x14ac:dyDescent="0.25"/>
    <row r="2" spans="1:18" ht="37.5" customHeight="1" x14ac:dyDescent="0.25">
      <c r="B2" s="25" t="s">
        <v>42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8" x14ac:dyDescent="0.25">
      <c r="N3" s="4" t="s">
        <v>7</v>
      </c>
    </row>
    <row r="4" spans="1:18" ht="76.900000000000006" customHeight="1" x14ac:dyDescent="0.25">
      <c r="A4" s="23" t="s">
        <v>38</v>
      </c>
      <c r="B4" s="13" t="s">
        <v>34</v>
      </c>
      <c r="C4" s="13" t="s">
        <v>35</v>
      </c>
      <c r="D4" s="5" t="s">
        <v>8</v>
      </c>
      <c r="E4" s="5" t="s">
        <v>36</v>
      </c>
      <c r="F4" s="5" t="s">
        <v>43</v>
      </c>
      <c r="G4" s="5" t="s">
        <v>45</v>
      </c>
      <c r="H4" s="5" t="s">
        <v>4</v>
      </c>
      <c r="I4" s="5" t="s">
        <v>6</v>
      </c>
      <c r="J4" s="5" t="s">
        <v>9</v>
      </c>
      <c r="K4" s="5" t="s">
        <v>5</v>
      </c>
      <c r="L4" s="24" t="s">
        <v>39</v>
      </c>
      <c r="M4" s="5" t="s">
        <v>37</v>
      </c>
      <c r="N4" s="5" t="s">
        <v>44</v>
      </c>
    </row>
    <row r="5" spans="1:18" s="8" customFormat="1" ht="38.25" customHeight="1" x14ac:dyDescent="0.25">
      <c r="A5" s="6" t="s">
        <v>12</v>
      </c>
      <c r="B5" s="14" t="s">
        <v>3</v>
      </c>
      <c r="C5" s="15"/>
      <c r="D5" s="7" t="e">
        <f>D6+D10+D14</f>
        <v>#REF!</v>
      </c>
      <c r="E5" s="7">
        <f>E6+E10+E14</f>
        <v>440348375</v>
      </c>
      <c r="F5" s="7">
        <f>F6+F10+F14</f>
        <v>212036797</v>
      </c>
      <c r="G5" s="7">
        <f>G6+G10+G14</f>
        <v>120590348.47</v>
      </c>
      <c r="H5" s="7" t="e">
        <f t="shared" ref="H5:H14" si="0">D5-G5</f>
        <v>#REF!</v>
      </c>
      <c r="I5" s="7">
        <f t="shared" ref="I5:I14" si="1">E5-G5</f>
        <v>319758026.52999997</v>
      </c>
      <c r="J5" s="7">
        <f t="shared" ref="J5:J14" si="2">F5-G5</f>
        <v>91446448.530000001</v>
      </c>
      <c r="K5" s="7" t="e">
        <f t="shared" ref="K5:K14" si="3">G5/D5*100</f>
        <v>#REF!</v>
      </c>
      <c r="L5" s="7">
        <f t="shared" ref="L5:L17" si="4">F5-G5</f>
        <v>91446448.530000001</v>
      </c>
      <c r="M5" s="18">
        <f t="shared" ref="M5:M17" si="5">G5/E5*100</f>
        <v>27.38521482451252</v>
      </c>
      <c r="N5" s="18">
        <f t="shared" ref="N5:N10" si="6">G5/F5*100</f>
        <v>56.872368464422706</v>
      </c>
    </row>
    <row r="6" spans="1:18" s="11" customFormat="1" ht="38.25" customHeight="1" x14ac:dyDescent="0.25">
      <c r="A6" s="9" t="s">
        <v>13</v>
      </c>
      <c r="B6" s="16" t="s">
        <v>0</v>
      </c>
      <c r="C6" s="17"/>
      <c r="D6" s="10" t="e">
        <f>SUM(#REF!)</f>
        <v>#REF!</v>
      </c>
      <c r="E6" s="10">
        <f>SUM(E7:E9)</f>
        <v>352080274</v>
      </c>
      <c r="F6" s="10">
        <f t="shared" ref="F6:G6" si="7">SUM(F7:F9)</f>
        <v>167360043</v>
      </c>
      <c r="G6" s="10">
        <f t="shared" si="7"/>
        <v>103908089.95</v>
      </c>
      <c r="H6" s="10" t="e">
        <f t="shared" si="0"/>
        <v>#REF!</v>
      </c>
      <c r="I6" s="10">
        <f t="shared" si="1"/>
        <v>248172184.05000001</v>
      </c>
      <c r="J6" s="10">
        <f t="shared" si="2"/>
        <v>63451953.049999997</v>
      </c>
      <c r="K6" s="10" t="e">
        <f t="shared" si="3"/>
        <v>#REF!</v>
      </c>
      <c r="L6" s="7">
        <f t="shared" si="4"/>
        <v>63451953.049999997</v>
      </c>
      <c r="M6" s="19">
        <f t="shared" si="5"/>
        <v>29.512613350783752</v>
      </c>
      <c r="N6" s="19">
        <f t="shared" si="6"/>
        <v>62.08655787092502</v>
      </c>
    </row>
    <row r="7" spans="1:18" ht="36.75" customHeight="1" x14ac:dyDescent="0.25">
      <c r="A7" s="23" t="s">
        <v>25</v>
      </c>
      <c r="B7" s="22" t="s">
        <v>16</v>
      </c>
      <c r="C7" s="13" t="s">
        <v>11</v>
      </c>
      <c r="D7" s="12"/>
      <c r="E7" s="12">
        <v>349258385</v>
      </c>
      <c r="F7" s="12">
        <v>166061854</v>
      </c>
      <c r="G7" s="12">
        <v>103467189.95</v>
      </c>
      <c r="H7" s="12"/>
      <c r="I7" s="12"/>
      <c r="J7" s="12"/>
      <c r="K7" s="12"/>
      <c r="L7" s="7">
        <f t="shared" si="4"/>
        <v>62594664.049999997</v>
      </c>
      <c r="M7" s="20">
        <f t="shared" ref="M7:M9" si="8">G7/E7*100</f>
        <v>29.624826315909353</v>
      </c>
      <c r="N7" s="20">
        <f t="shared" ref="N7:N9" si="9">G7/F7*100</f>
        <v>62.306416228497611</v>
      </c>
    </row>
    <row r="8" spans="1:18" ht="52.5" customHeight="1" x14ac:dyDescent="0.25">
      <c r="A8" s="23" t="s">
        <v>26</v>
      </c>
      <c r="B8" s="22" t="s">
        <v>17</v>
      </c>
      <c r="C8" s="13" t="s">
        <v>11</v>
      </c>
      <c r="D8" s="12"/>
      <c r="E8" s="12">
        <v>1968789</v>
      </c>
      <c r="F8" s="12">
        <v>1148189</v>
      </c>
      <c r="G8" s="12">
        <v>390900</v>
      </c>
      <c r="H8" s="12"/>
      <c r="I8" s="12"/>
      <c r="J8" s="12"/>
      <c r="K8" s="12"/>
      <c r="L8" s="7">
        <f t="shared" si="4"/>
        <v>757289</v>
      </c>
      <c r="M8" s="20">
        <f t="shared" si="8"/>
        <v>19.854844780217686</v>
      </c>
      <c r="N8" s="20">
        <f t="shared" si="9"/>
        <v>34.044917692122119</v>
      </c>
    </row>
    <row r="9" spans="1:18" ht="47.25" x14ac:dyDescent="0.25">
      <c r="A9" s="23" t="s">
        <v>27</v>
      </c>
      <c r="B9" s="22" t="s">
        <v>18</v>
      </c>
      <c r="C9" s="13" t="s">
        <v>10</v>
      </c>
      <c r="D9" s="12"/>
      <c r="E9" s="12">
        <v>853100</v>
      </c>
      <c r="F9" s="12">
        <v>150000</v>
      </c>
      <c r="G9" s="12">
        <v>50000</v>
      </c>
      <c r="H9" s="12"/>
      <c r="I9" s="12"/>
      <c r="J9" s="12"/>
      <c r="K9" s="12"/>
      <c r="L9" s="7">
        <f t="shared" si="4"/>
        <v>100000</v>
      </c>
      <c r="M9" s="20">
        <f t="shared" si="8"/>
        <v>5.8609776110655254</v>
      </c>
      <c r="N9" s="20">
        <f t="shared" si="9"/>
        <v>33.333333333333329</v>
      </c>
    </row>
    <row r="10" spans="1:18" s="11" customFormat="1" ht="31.5" x14ac:dyDescent="0.25">
      <c r="A10" s="9" t="s">
        <v>14</v>
      </c>
      <c r="B10" s="16" t="s">
        <v>1</v>
      </c>
      <c r="C10" s="17"/>
      <c r="D10" s="10" t="e">
        <f>#REF!</f>
        <v>#REF!</v>
      </c>
      <c r="E10" s="10">
        <f>SUM(E11:E13)</f>
        <v>81160601</v>
      </c>
      <c r="F10" s="10">
        <f t="shared" ref="F10:G10" si="10">SUM(F11:F13)</f>
        <v>38169254</v>
      </c>
      <c r="G10" s="10">
        <f t="shared" si="10"/>
        <v>16682258.52</v>
      </c>
      <c r="H10" s="10" t="e">
        <f t="shared" si="0"/>
        <v>#REF!</v>
      </c>
      <c r="I10" s="10">
        <f t="shared" si="1"/>
        <v>64478342.480000004</v>
      </c>
      <c r="J10" s="10">
        <f t="shared" si="2"/>
        <v>21486995.48</v>
      </c>
      <c r="K10" s="10" t="e">
        <f t="shared" si="3"/>
        <v>#REF!</v>
      </c>
      <c r="L10" s="7">
        <f t="shared" si="4"/>
        <v>21486995.48</v>
      </c>
      <c r="M10" s="19">
        <f t="shared" si="5"/>
        <v>20.554626646986016</v>
      </c>
      <c r="N10" s="19">
        <f t="shared" si="6"/>
        <v>43.706011440517017</v>
      </c>
      <c r="R10" s="3" t="s">
        <v>40</v>
      </c>
    </row>
    <row r="11" spans="1:18" ht="63" x14ac:dyDescent="0.25">
      <c r="A11" s="23" t="s">
        <v>28</v>
      </c>
      <c r="B11" s="22" t="s">
        <v>19</v>
      </c>
      <c r="C11" s="13" t="s">
        <v>11</v>
      </c>
      <c r="D11" s="12"/>
      <c r="E11" s="12">
        <v>42062601</v>
      </c>
      <c r="F11" s="12">
        <v>18657254</v>
      </c>
      <c r="G11" s="12">
        <v>10171943.57</v>
      </c>
      <c r="H11" s="12"/>
      <c r="I11" s="12"/>
      <c r="J11" s="12"/>
      <c r="K11" s="12"/>
      <c r="L11" s="7">
        <f t="shared" si="4"/>
        <v>8485310.4299999997</v>
      </c>
      <c r="M11" s="20">
        <f t="shared" ref="M11:M13" si="11">G11/E11*100</f>
        <v>24.182868696113204</v>
      </c>
      <c r="N11" s="20">
        <f t="shared" ref="N11:N16" si="12">G11/F11*100</f>
        <v>54.520046572770028</v>
      </c>
    </row>
    <row r="12" spans="1:18" ht="66.75" customHeight="1" x14ac:dyDescent="0.25">
      <c r="A12" s="23" t="s">
        <v>29</v>
      </c>
      <c r="B12" s="22" t="s">
        <v>20</v>
      </c>
      <c r="C12" s="13" t="s">
        <v>11</v>
      </c>
      <c r="D12" s="12"/>
      <c r="E12" s="12">
        <v>3300</v>
      </c>
      <c r="F12" s="12">
        <v>0</v>
      </c>
      <c r="G12" s="12">
        <v>0</v>
      </c>
      <c r="H12" s="12"/>
      <c r="I12" s="12"/>
      <c r="J12" s="12"/>
      <c r="K12" s="12"/>
      <c r="L12" s="7">
        <f t="shared" si="4"/>
        <v>0</v>
      </c>
      <c r="M12" s="20">
        <f t="shared" si="11"/>
        <v>0</v>
      </c>
      <c r="N12" s="20"/>
    </row>
    <row r="13" spans="1:18" ht="47.25" x14ac:dyDescent="0.25">
      <c r="A13" s="23" t="s">
        <v>30</v>
      </c>
      <c r="B13" s="22" t="s">
        <v>21</v>
      </c>
      <c r="C13" s="13" t="s">
        <v>11</v>
      </c>
      <c r="D13" s="12"/>
      <c r="E13" s="12">
        <v>39094700</v>
      </c>
      <c r="F13" s="12">
        <v>19512000</v>
      </c>
      <c r="G13" s="12">
        <v>6510314.9500000002</v>
      </c>
      <c r="H13" s="12"/>
      <c r="I13" s="12"/>
      <c r="J13" s="12"/>
      <c r="K13" s="12"/>
      <c r="L13" s="7">
        <f t="shared" si="4"/>
        <v>13001685.050000001</v>
      </c>
      <c r="M13" s="20">
        <f t="shared" si="11"/>
        <v>16.652679135534996</v>
      </c>
      <c r="N13" s="20">
        <f t="shared" si="12"/>
        <v>33.36569777572776</v>
      </c>
      <c r="R13" s="21" t="s">
        <v>41</v>
      </c>
    </row>
    <row r="14" spans="1:18" s="11" customFormat="1" ht="36" customHeight="1" x14ac:dyDescent="0.25">
      <c r="A14" s="9" t="s">
        <v>15</v>
      </c>
      <c r="B14" s="16" t="s">
        <v>2</v>
      </c>
      <c r="C14" s="17"/>
      <c r="D14" s="10" t="e">
        <f>#REF!</f>
        <v>#REF!</v>
      </c>
      <c r="E14" s="10">
        <f>SUM(E15:E17)</f>
        <v>7107500</v>
      </c>
      <c r="F14" s="10">
        <f t="shared" ref="F14:G14" si="13">SUM(F15:F17)</f>
        <v>6507500</v>
      </c>
      <c r="G14" s="10">
        <f t="shared" si="13"/>
        <v>0</v>
      </c>
      <c r="H14" s="10" t="e">
        <f t="shared" si="0"/>
        <v>#REF!</v>
      </c>
      <c r="I14" s="10">
        <f t="shared" si="1"/>
        <v>7107500</v>
      </c>
      <c r="J14" s="10">
        <f t="shared" si="2"/>
        <v>6507500</v>
      </c>
      <c r="K14" s="10" t="e">
        <f t="shared" si="3"/>
        <v>#REF!</v>
      </c>
      <c r="L14" s="7">
        <f t="shared" si="4"/>
        <v>6507500</v>
      </c>
      <c r="M14" s="19">
        <f t="shared" si="5"/>
        <v>0</v>
      </c>
      <c r="N14" s="20">
        <f t="shared" si="12"/>
        <v>0</v>
      </c>
    </row>
    <row r="15" spans="1:18" ht="41.25" customHeight="1" x14ac:dyDescent="0.25">
      <c r="A15" s="23" t="s">
        <v>31</v>
      </c>
      <c r="B15" s="22" t="s">
        <v>22</v>
      </c>
      <c r="C15" s="13" t="s">
        <v>11</v>
      </c>
      <c r="D15" s="12"/>
      <c r="E15" s="12">
        <v>5981300</v>
      </c>
      <c r="F15" s="12">
        <v>5981300</v>
      </c>
      <c r="G15" s="12">
        <v>0</v>
      </c>
      <c r="H15" s="12"/>
      <c r="I15" s="12"/>
      <c r="J15" s="12"/>
      <c r="K15" s="12"/>
      <c r="L15" s="7">
        <f t="shared" si="4"/>
        <v>5981300</v>
      </c>
      <c r="M15" s="20">
        <f t="shared" si="5"/>
        <v>0</v>
      </c>
      <c r="N15" s="20">
        <f t="shared" si="12"/>
        <v>0</v>
      </c>
    </row>
    <row r="16" spans="1:18" ht="39.75" customHeight="1" x14ac:dyDescent="0.25">
      <c r="A16" s="23" t="s">
        <v>32</v>
      </c>
      <c r="B16" s="22" t="s">
        <v>23</v>
      </c>
      <c r="C16" s="13" t="s">
        <v>11</v>
      </c>
      <c r="D16" s="12"/>
      <c r="E16" s="12">
        <v>526200</v>
      </c>
      <c r="F16" s="12">
        <v>526200</v>
      </c>
      <c r="G16" s="12">
        <v>0</v>
      </c>
      <c r="H16" s="12"/>
      <c r="I16" s="12"/>
      <c r="J16" s="12"/>
      <c r="K16" s="12"/>
      <c r="L16" s="7">
        <f t="shared" si="4"/>
        <v>526200</v>
      </c>
      <c r="M16" s="20">
        <f t="shared" si="5"/>
        <v>0</v>
      </c>
      <c r="N16" s="20">
        <f t="shared" si="12"/>
        <v>0</v>
      </c>
    </row>
    <row r="17" spans="1:14" ht="50.25" customHeight="1" x14ac:dyDescent="0.25">
      <c r="A17" s="23" t="s">
        <v>33</v>
      </c>
      <c r="B17" s="22" t="s">
        <v>24</v>
      </c>
      <c r="C17" s="13" t="s">
        <v>11</v>
      </c>
      <c r="D17" s="12"/>
      <c r="E17" s="12">
        <v>600000</v>
      </c>
      <c r="F17" s="12">
        <v>0</v>
      </c>
      <c r="G17" s="12">
        <v>0</v>
      </c>
      <c r="H17" s="12"/>
      <c r="I17" s="12"/>
      <c r="J17" s="12"/>
      <c r="K17" s="12"/>
      <c r="L17" s="7">
        <f t="shared" si="4"/>
        <v>0</v>
      </c>
      <c r="M17" s="20">
        <f t="shared" si="5"/>
        <v>0</v>
      </c>
      <c r="N17" s="20"/>
    </row>
  </sheetData>
  <mergeCells count="1">
    <mergeCell ref="B2:N2"/>
  </mergeCells>
  <pageMargins left="0.70866141732283472" right="0.70866141732283472" top="0.35433070866141736" bottom="0.35433070866141736" header="0.31496062992125984" footer="0.31496062992125984"/>
  <pageSetup paperSize="9" scale="73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2023-04-14T03:39:45Z</cp:lastPrinted>
  <dcterms:created xsi:type="dcterms:W3CDTF">2018-04-12T12:44:43Z</dcterms:created>
  <dcterms:modified xsi:type="dcterms:W3CDTF">2023-05-15T10:22:41Z</dcterms:modified>
</cp:coreProperties>
</file>