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OCЭПП\ЛЮДМИЛА\ОСВОЕНИЕ ПРОГРАММ\2023\"/>
    </mc:Choice>
  </mc:AlternateContent>
  <bookViews>
    <workbookView xWindow="0" yWindow="0" windowWidth="28800" windowHeight="12330"/>
  </bookViews>
  <sheets>
    <sheet name="2022" sheetId="5" r:id="rId1"/>
  </sheets>
  <definedNames>
    <definedName name="_xlnm._FilterDatabase" localSheetId="0" hidden="1">'2022'!$A$4:$Q$4</definedName>
  </definedNames>
  <calcPr calcId="162913" refMode="R1C1"/>
</workbook>
</file>

<file path=xl/calcChain.xml><?xml version="1.0" encoding="utf-8"?>
<calcChain xmlns="http://schemas.openxmlformats.org/spreadsheetml/2006/main">
  <c r="L8" i="5" l="1"/>
  <c r="L9" i="5"/>
  <c r="L10" i="5"/>
  <c r="L12" i="5"/>
  <c r="L13" i="5"/>
  <c r="L14" i="5"/>
  <c r="L16" i="5"/>
  <c r="L17" i="5"/>
  <c r="L18" i="5"/>
  <c r="M16" i="5" l="1"/>
  <c r="M17" i="5"/>
  <c r="M18" i="5"/>
  <c r="M12" i="5"/>
  <c r="N12" i="5"/>
  <c r="M13" i="5"/>
  <c r="M14" i="5"/>
  <c r="N14" i="5"/>
  <c r="M8" i="5"/>
  <c r="N8" i="5"/>
  <c r="M9" i="5"/>
  <c r="N9" i="5"/>
  <c r="M10" i="5"/>
  <c r="N10" i="5"/>
  <c r="F15" i="5" l="1"/>
  <c r="G15" i="5"/>
  <c r="E15" i="5"/>
  <c r="F11" i="5"/>
  <c r="G11" i="5"/>
  <c r="E11" i="5"/>
  <c r="F7" i="5"/>
  <c r="G7" i="5"/>
  <c r="E7" i="5"/>
  <c r="L15" i="5" l="1"/>
  <c r="L11" i="5"/>
  <c r="L7" i="5"/>
  <c r="E6" i="5"/>
  <c r="D7" i="5" l="1"/>
  <c r="D11" i="5"/>
  <c r="D15" i="5"/>
  <c r="D6" i="5" l="1"/>
  <c r="F6" i="5" l="1"/>
  <c r="G6" i="5"/>
  <c r="H15" i="5"/>
  <c r="I15" i="5"/>
  <c r="H11" i="5"/>
  <c r="N11" i="5"/>
  <c r="J15" i="5"/>
  <c r="H7" i="5"/>
  <c r="J7" i="5"/>
  <c r="N7" i="5"/>
  <c r="M7" i="5"/>
  <c r="K7" i="5"/>
  <c r="J11" i="5"/>
  <c r="I11" i="5"/>
  <c r="M11" i="5"/>
  <c r="I7" i="5"/>
  <c r="M15" i="5"/>
  <c r="K11" i="5"/>
  <c r="K15" i="5"/>
  <c r="L6" i="5" l="1"/>
  <c r="H6" i="5"/>
  <c r="K6" i="5"/>
  <c r="N6" i="5"/>
  <c r="M6" i="5"/>
  <c r="I6" i="5"/>
  <c r="J6" i="5"/>
</calcChain>
</file>

<file path=xl/sharedStrings.xml><?xml version="1.0" encoding="utf-8"?>
<sst xmlns="http://schemas.openxmlformats.org/spreadsheetml/2006/main" count="53" uniqueCount="46">
  <si>
    <t>Подпрограмма "Совершенствование муниципального управления"</t>
  </si>
  <si>
    <t>Подпрограмма "Исполнение отдельных государственных полномочий"</t>
  </si>
  <si>
    <t>Подпрограмма "Развития малого и среднего предпринимательства"</t>
  </si>
  <si>
    <t>Муниципальная программа "Социально-экономическое развитие города Нефтеюганска"</t>
  </si>
  <si>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</si>
  <si>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</si>
  <si>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</si>
  <si>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</si>
  <si>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</si>
  <si>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</si>
  <si>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ДГиЗО</t>
  </si>
  <si>
    <t>ДДА</t>
  </si>
  <si>
    <t>9</t>
  </si>
  <si>
    <t>9.1</t>
  </si>
  <si>
    <t>9.2</t>
  </si>
  <si>
    <t>9.3</t>
  </si>
  <si>
    <t>Обеспечение исполнения муниципальных функций администрации</t>
  </si>
  <si>
    <t>Повышение качества оказания муниципальных услуг, выполнение других обязательств муниципального образования</t>
  </si>
  <si>
    <t>Проведение работ по оценке и формированию земельных участков в целях эффективного управления земельными ресурсами</t>
  </si>
  <si>
    <t>Реализация переданных государственных полномочий на осуществление деятельности по содержанию штатных единиц органов местного самоуправления</t>
  </si>
  <si>
    <t>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</si>
  <si>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Государственная поддержка развития растениеводства и животноводства, переработки и реализации продукции</t>
  </si>
  <si>
    <t>Региональный проект «Акселерация субъектов малого и среднего предпринимательства»</t>
  </si>
  <si>
    <t>Региональный проект «Создание условий для легкого старта и комфортного ведения бизнеса»</t>
  </si>
  <si>
    <t>Финансовая поддержка субъектов малого и среднего предпринимательства, имеющих статус "социальное предприятие"</t>
  </si>
  <si>
    <t>9.1.1</t>
  </si>
  <si>
    <t>9.1.2</t>
  </si>
  <si>
    <t>9.1.3</t>
  </si>
  <si>
    <t>9.2.1</t>
  </si>
  <si>
    <t>9.2.2</t>
  </si>
  <si>
    <t>9.2.3</t>
  </si>
  <si>
    <t>9.3.1</t>
  </si>
  <si>
    <t>9.3.2</t>
  </si>
  <si>
    <t>9.3.4</t>
  </si>
  <si>
    <t>Наименование программы, подпрограммы, структурного элемента</t>
  </si>
  <si>
    <t>ГРБС</t>
  </si>
  <si>
    <t>План на 2023 год</t>
  </si>
  <si>
    <t>План на 1 квартал  2023 года</t>
  </si>
  <si>
    <t>Исполнение</t>
  </si>
  <si>
    <t>% исполнения к плану на 2023 год</t>
  </si>
  <si>
    <t>% исполнения  к плану 1 квартала 2023 года</t>
  </si>
  <si>
    <t>№ п/п</t>
  </si>
  <si>
    <t>Не исполнение</t>
  </si>
  <si>
    <t>!!!!!!</t>
  </si>
  <si>
    <t>????????</t>
  </si>
  <si>
    <t>Отчет об исполнении сетевого плана-графика по реализации программ муниципального образования город Нефтеюганск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</si>
</sst>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28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9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7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Alignment="1">
      <alignment horizontal="center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3" applyNumberFormat="1" applyFont="1" applyFill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18"/>
  <sheetViews>
    <sheetView tabSelected="1" zoomScaleNormal="100" workbookViewId="0">
      <pane ySplit="5" topLeftCell="A6" activePane="bottomLeft" state="frozen"/>
      <selection pane="bottomLeft" activeCell="U9" sqref="U9:V9"/>
    </sheetView>
  </sheetViews>
  <sheetFormatPr defaultColWidth="9.140625" defaultRowHeight="15.75" x14ac:dyDescent="0.25"/>
  <cols>
    <col min="1" max="1" width="6.85546875" style="1" customWidth="1"/>
    <col min="2" max="2" width="55.85546875" style="2" customWidth="1"/>
    <col min="3" max="3" width="8.5703125" style="3" customWidth="1"/>
    <col min="4" max="4" width="3.7109375" style="2" hidden="1" customWidth="1"/>
    <col min="5" max="5" width="20.5703125" style="2" customWidth="1"/>
    <col min="6" max="6" width="19.85546875" style="2" customWidth="1"/>
    <col min="7" max="7" width="18.42578125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5.85546875" style="2" hidden="1" customWidth="1"/>
    <col min="13" max="13" width="13.7109375" style="2" customWidth="1"/>
    <col min="14" max="14" width="12.42578125" style="2" customWidth="1"/>
    <col min="15" max="15" width="13.42578125" style="2" hidden="1" customWidth="1"/>
    <col min="16" max="16" width="14.85546875" style="2" hidden="1" customWidth="1"/>
    <col min="17" max="17" width="13.42578125" style="2" hidden="1" customWidth="1"/>
    <col min="18" max="18" width="0" style="2" hidden="1" customWidth="1"/>
    <col min="19" max="16384" width="9.140625" style="2"/>
  </cols>
  <sheetData>
    <row r="1" spans="1:18" hidden="1" x14ac:dyDescent="0.25"/>
    <row r="2" spans="1:18" ht="37.5" customHeight="1" x14ac:dyDescent="0.25">
      <c r="B2" s="26" t="s">
        <v>45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8" x14ac:dyDescent="0.25">
      <c r="N3" s="4" t="s">
        <v>7</v>
      </c>
    </row>
    <row r="4" spans="1:18" ht="76.900000000000006" customHeight="1" x14ac:dyDescent="0.25">
      <c r="A4" s="25" t="s">
        <v>41</v>
      </c>
      <c r="B4" s="15" t="s">
        <v>34</v>
      </c>
      <c r="C4" s="15" t="s">
        <v>35</v>
      </c>
      <c r="D4" s="5" t="s">
        <v>8</v>
      </c>
      <c r="E4" s="5" t="s">
        <v>36</v>
      </c>
      <c r="F4" s="5" t="s">
        <v>37</v>
      </c>
      <c r="G4" s="5" t="s">
        <v>38</v>
      </c>
      <c r="H4" s="5" t="s">
        <v>4</v>
      </c>
      <c r="I4" s="5" t="s">
        <v>6</v>
      </c>
      <c r="J4" s="5" t="s">
        <v>9</v>
      </c>
      <c r="K4" s="5" t="s">
        <v>5</v>
      </c>
      <c r="L4" s="27" t="s">
        <v>42</v>
      </c>
      <c r="M4" s="5" t="s">
        <v>39</v>
      </c>
      <c r="N4" s="5" t="s">
        <v>40</v>
      </c>
    </row>
    <row r="5" spans="1:18" x14ac:dyDescent="0.25">
      <c r="A5" s="25"/>
      <c r="B5" s="7">
        <v>1</v>
      </c>
      <c r="C5" s="7"/>
      <c r="D5" s="6">
        <v>2</v>
      </c>
      <c r="E5" s="7">
        <v>3</v>
      </c>
      <c r="F5" s="6">
        <v>4</v>
      </c>
      <c r="G5" s="7">
        <v>5</v>
      </c>
      <c r="H5" s="6">
        <v>6</v>
      </c>
      <c r="I5" s="7">
        <v>7</v>
      </c>
      <c r="J5" s="6">
        <v>8</v>
      </c>
      <c r="K5" s="7">
        <v>9</v>
      </c>
      <c r="L5" s="7"/>
      <c r="M5" s="6">
        <v>10</v>
      </c>
      <c r="N5" s="7">
        <v>11</v>
      </c>
    </row>
    <row r="6" spans="1:18" s="10" customFormat="1" ht="38.25" customHeight="1" x14ac:dyDescent="0.25">
      <c r="A6" s="8" t="s">
        <v>12</v>
      </c>
      <c r="B6" s="16" t="s">
        <v>3</v>
      </c>
      <c r="C6" s="17"/>
      <c r="D6" s="9" t="e">
        <f>D7+D11+D15</f>
        <v>#REF!</v>
      </c>
      <c r="E6" s="9">
        <f>E7+E11+E15</f>
        <v>435508475</v>
      </c>
      <c r="F6" s="9">
        <f>F7+F11+F15</f>
        <v>97808567</v>
      </c>
      <c r="G6" s="9">
        <f>G7+G11+G15</f>
        <v>85398513.769999996</v>
      </c>
      <c r="H6" s="9" t="e">
        <f t="shared" ref="H6:H15" si="0">D6-G6</f>
        <v>#REF!</v>
      </c>
      <c r="I6" s="9">
        <f t="shared" ref="I6:I15" si="1">E6-G6</f>
        <v>350109961.23000002</v>
      </c>
      <c r="J6" s="9">
        <f t="shared" ref="J6:J15" si="2">F6-G6</f>
        <v>12410053.230000004</v>
      </c>
      <c r="K6" s="9" t="e">
        <f t="shared" ref="K6:K15" si="3">G6/D6*100</f>
        <v>#REF!</v>
      </c>
      <c r="L6" s="9">
        <f t="shared" ref="L6:L18" si="4">F6-G6</f>
        <v>12410053.230000004</v>
      </c>
      <c r="M6" s="20">
        <f t="shared" ref="M6:M18" si="5">G6/E6*100</f>
        <v>19.608921220189799</v>
      </c>
      <c r="N6" s="20">
        <f t="shared" ref="N6:N11" si="6">G6/F6*100</f>
        <v>87.311895460036752</v>
      </c>
    </row>
    <row r="7" spans="1:18" s="13" customFormat="1" ht="38.25" customHeight="1" x14ac:dyDescent="0.25">
      <c r="A7" s="11" t="s">
        <v>13</v>
      </c>
      <c r="B7" s="18" t="s">
        <v>0</v>
      </c>
      <c r="C7" s="19"/>
      <c r="D7" s="12" t="e">
        <f>SUM(#REF!)</f>
        <v>#REF!</v>
      </c>
      <c r="E7" s="12">
        <f>SUM(E8:E10)</f>
        <v>352080274</v>
      </c>
      <c r="F7" s="12">
        <f t="shared" ref="F7:G7" si="7">SUM(F8:F10)</f>
        <v>81164380</v>
      </c>
      <c r="G7" s="12">
        <f t="shared" si="7"/>
        <v>73775735.329999998</v>
      </c>
      <c r="H7" s="12" t="e">
        <f t="shared" si="0"/>
        <v>#REF!</v>
      </c>
      <c r="I7" s="12">
        <f t="shared" si="1"/>
        <v>278304538.67000002</v>
      </c>
      <c r="J7" s="12">
        <f t="shared" si="2"/>
        <v>7388644.6700000018</v>
      </c>
      <c r="K7" s="12" t="e">
        <f t="shared" si="3"/>
        <v>#REF!</v>
      </c>
      <c r="L7" s="9">
        <f t="shared" si="4"/>
        <v>7388644.6700000018</v>
      </c>
      <c r="M7" s="21">
        <f t="shared" si="5"/>
        <v>20.954237081172007</v>
      </c>
      <c r="N7" s="21">
        <f t="shared" si="6"/>
        <v>90.896690555635359</v>
      </c>
    </row>
    <row r="8" spans="1:18" ht="36.75" customHeight="1" x14ac:dyDescent="0.25">
      <c r="A8" s="25" t="s">
        <v>25</v>
      </c>
      <c r="B8" s="24" t="s">
        <v>16</v>
      </c>
      <c r="C8" s="15" t="s">
        <v>11</v>
      </c>
      <c r="D8" s="14"/>
      <c r="E8" s="14">
        <v>349258385</v>
      </c>
      <c r="F8" s="14">
        <v>80723480</v>
      </c>
      <c r="G8" s="14">
        <v>73384835.329999998</v>
      </c>
      <c r="H8" s="14"/>
      <c r="I8" s="14"/>
      <c r="J8" s="14"/>
      <c r="K8" s="14"/>
      <c r="L8" s="9">
        <f t="shared" si="4"/>
        <v>7338644.6700000018</v>
      </c>
      <c r="M8" s="22">
        <f t="shared" ref="M8:M10" si="8">G8/E8*100</f>
        <v>21.011617324520355</v>
      </c>
      <c r="N8" s="22">
        <f t="shared" ref="N8:N10" si="9">G8/F8*100</f>
        <v>90.908909439979553</v>
      </c>
    </row>
    <row r="9" spans="1:18" ht="52.5" customHeight="1" x14ac:dyDescent="0.25">
      <c r="A9" s="25" t="s">
        <v>26</v>
      </c>
      <c r="B9" s="24" t="s">
        <v>17</v>
      </c>
      <c r="C9" s="15" t="s">
        <v>11</v>
      </c>
      <c r="D9" s="14"/>
      <c r="E9" s="14">
        <v>1968789</v>
      </c>
      <c r="F9" s="14">
        <v>390900</v>
      </c>
      <c r="G9" s="14">
        <v>390900</v>
      </c>
      <c r="H9" s="14"/>
      <c r="I9" s="14"/>
      <c r="J9" s="14"/>
      <c r="K9" s="14"/>
      <c r="L9" s="9">
        <f t="shared" si="4"/>
        <v>0</v>
      </c>
      <c r="M9" s="22">
        <f t="shared" si="8"/>
        <v>19.854844780217686</v>
      </c>
      <c r="N9" s="22">
        <f t="shared" si="9"/>
        <v>100</v>
      </c>
    </row>
    <row r="10" spans="1:18" ht="47.25" x14ac:dyDescent="0.25">
      <c r="A10" s="25" t="s">
        <v>27</v>
      </c>
      <c r="B10" s="24" t="s">
        <v>18</v>
      </c>
      <c r="C10" s="15" t="s">
        <v>10</v>
      </c>
      <c r="D10" s="14"/>
      <c r="E10" s="14">
        <v>853100</v>
      </c>
      <c r="F10" s="14">
        <v>50000</v>
      </c>
      <c r="G10" s="14">
        <v>0</v>
      </c>
      <c r="H10" s="14"/>
      <c r="I10" s="14"/>
      <c r="J10" s="14"/>
      <c r="K10" s="14"/>
      <c r="L10" s="9">
        <f t="shared" si="4"/>
        <v>50000</v>
      </c>
      <c r="M10" s="22">
        <f t="shared" si="8"/>
        <v>0</v>
      </c>
      <c r="N10" s="22">
        <f t="shared" si="9"/>
        <v>0</v>
      </c>
    </row>
    <row r="11" spans="1:18" s="13" customFormat="1" ht="31.5" x14ac:dyDescent="0.25">
      <c r="A11" s="11" t="s">
        <v>14</v>
      </c>
      <c r="B11" s="18" t="s">
        <v>1</v>
      </c>
      <c r="C11" s="19"/>
      <c r="D11" s="12" t="e">
        <f>#REF!</f>
        <v>#REF!</v>
      </c>
      <c r="E11" s="12">
        <f>SUM(E12:E14)</f>
        <v>76320701</v>
      </c>
      <c r="F11" s="12">
        <f t="shared" ref="F11:G11" si="10">SUM(F12:F14)</f>
        <v>16644187</v>
      </c>
      <c r="G11" s="12">
        <f t="shared" si="10"/>
        <v>11622778.440000001</v>
      </c>
      <c r="H11" s="12" t="e">
        <f t="shared" si="0"/>
        <v>#REF!</v>
      </c>
      <c r="I11" s="12">
        <f t="shared" si="1"/>
        <v>64697922.560000002</v>
      </c>
      <c r="J11" s="12">
        <f t="shared" si="2"/>
        <v>5021408.5599999987</v>
      </c>
      <c r="K11" s="12" t="e">
        <f t="shared" si="3"/>
        <v>#REF!</v>
      </c>
      <c r="L11" s="9">
        <f t="shared" si="4"/>
        <v>5021408.5599999987</v>
      </c>
      <c r="M11" s="21">
        <f t="shared" si="5"/>
        <v>15.228867512629375</v>
      </c>
      <c r="N11" s="21">
        <f t="shared" si="6"/>
        <v>69.830857103443989</v>
      </c>
      <c r="R11" s="3" t="s">
        <v>43</v>
      </c>
    </row>
    <row r="12" spans="1:18" ht="63" x14ac:dyDescent="0.25">
      <c r="A12" s="25" t="s">
        <v>28</v>
      </c>
      <c r="B12" s="24" t="s">
        <v>19</v>
      </c>
      <c r="C12" s="15" t="s">
        <v>11</v>
      </c>
      <c r="D12" s="14"/>
      <c r="E12" s="14">
        <v>37237401</v>
      </c>
      <c r="F12" s="14">
        <v>8258552</v>
      </c>
      <c r="G12" s="14">
        <v>7895854.1900000004</v>
      </c>
      <c r="H12" s="14"/>
      <c r="I12" s="14"/>
      <c r="J12" s="14"/>
      <c r="K12" s="14"/>
      <c r="L12" s="9">
        <f t="shared" si="4"/>
        <v>362697.80999999959</v>
      </c>
      <c r="M12" s="22">
        <f t="shared" ref="M12:M14" si="11">G12/E12*100</f>
        <v>21.204095822906655</v>
      </c>
      <c r="N12" s="22">
        <f t="shared" ref="N12:N14" si="12">G12/F12*100</f>
        <v>95.608215459562402</v>
      </c>
    </row>
    <row r="13" spans="1:18" ht="66.75" customHeight="1" x14ac:dyDescent="0.25">
      <c r="A13" s="25" t="s">
        <v>29</v>
      </c>
      <c r="B13" s="24" t="s">
        <v>20</v>
      </c>
      <c r="C13" s="15" t="s">
        <v>11</v>
      </c>
      <c r="D13" s="14"/>
      <c r="E13" s="14">
        <v>3300</v>
      </c>
      <c r="F13" s="14">
        <v>0</v>
      </c>
      <c r="G13" s="14">
        <v>0</v>
      </c>
      <c r="H13" s="14"/>
      <c r="I13" s="14"/>
      <c r="J13" s="14"/>
      <c r="K13" s="14"/>
      <c r="L13" s="9">
        <f t="shared" si="4"/>
        <v>0</v>
      </c>
      <c r="M13" s="22">
        <f t="shared" si="11"/>
        <v>0</v>
      </c>
      <c r="N13" s="22"/>
    </row>
    <row r="14" spans="1:18" ht="47.25" x14ac:dyDescent="0.25">
      <c r="A14" s="25" t="s">
        <v>30</v>
      </c>
      <c r="B14" s="24" t="s">
        <v>21</v>
      </c>
      <c r="C14" s="15" t="s">
        <v>11</v>
      </c>
      <c r="D14" s="14"/>
      <c r="E14" s="14">
        <v>39080000</v>
      </c>
      <c r="F14" s="14">
        <v>8385635</v>
      </c>
      <c r="G14" s="14">
        <v>3726924.25</v>
      </c>
      <c r="H14" s="14"/>
      <c r="I14" s="14"/>
      <c r="J14" s="14"/>
      <c r="K14" s="14"/>
      <c r="L14" s="9">
        <f t="shared" si="4"/>
        <v>4658710.75</v>
      </c>
      <c r="M14" s="22">
        <f t="shared" si="11"/>
        <v>9.5366536591606952</v>
      </c>
      <c r="N14" s="22">
        <f t="shared" si="12"/>
        <v>44.444150621867038</v>
      </c>
      <c r="R14" s="23" t="s">
        <v>44</v>
      </c>
    </row>
    <row r="15" spans="1:18" s="13" customFormat="1" ht="36" customHeight="1" x14ac:dyDescent="0.25">
      <c r="A15" s="11" t="s">
        <v>15</v>
      </c>
      <c r="B15" s="18" t="s">
        <v>2</v>
      </c>
      <c r="C15" s="19"/>
      <c r="D15" s="12" t="e">
        <f>#REF!</f>
        <v>#REF!</v>
      </c>
      <c r="E15" s="12">
        <f>SUM(E16:E18)</f>
        <v>7107500</v>
      </c>
      <c r="F15" s="12">
        <f t="shared" ref="F15:G15" si="13">SUM(F16:F18)</f>
        <v>0</v>
      </c>
      <c r="G15" s="12">
        <f t="shared" si="13"/>
        <v>0</v>
      </c>
      <c r="H15" s="12" t="e">
        <f t="shared" si="0"/>
        <v>#REF!</v>
      </c>
      <c r="I15" s="12">
        <f t="shared" si="1"/>
        <v>7107500</v>
      </c>
      <c r="J15" s="12">
        <f t="shared" si="2"/>
        <v>0</v>
      </c>
      <c r="K15" s="12" t="e">
        <f t="shared" si="3"/>
        <v>#REF!</v>
      </c>
      <c r="L15" s="9">
        <f t="shared" si="4"/>
        <v>0</v>
      </c>
      <c r="M15" s="21">
        <f t="shared" si="5"/>
        <v>0</v>
      </c>
      <c r="N15" s="21"/>
    </row>
    <row r="16" spans="1:18" ht="41.25" customHeight="1" x14ac:dyDescent="0.25">
      <c r="A16" s="25" t="s">
        <v>31</v>
      </c>
      <c r="B16" s="24" t="s">
        <v>22</v>
      </c>
      <c r="C16" s="15" t="s">
        <v>11</v>
      </c>
      <c r="D16" s="14"/>
      <c r="E16" s="14">
        <v>5981300</v>
      </c>
      <c r="F16" s="14">
        <v>0</v>
      </c>
      <c r="G16" s="14">
        <v>0</v>
      </c>
      <c r="H16" s="14"/>
      <c r="I16" s="14"/>
      <c r="J16" s="14"/>
      <c r="K16" s="14"/>
      <c r="L16" s="9">
        <f t="shared" si="4"/>
        <v>0</v>
      </c>
      <c r="M16" s="22">
        <f t="shared" si="5"/>
        <v>0</v>
      </c>
      <c r="N16" s="22"/>
    </row>
    <row r="17" spans="1:14" ht="39.75" customHeight="1" x14ac:dyDescent="0.25">
      <c r="A17" s="25" t="s">
        <v>32</v>
      </c>
      <c r="B17" s="24" t="s">
        <v>23</v>
      </c>
      <c r="C17" s="15" t="s">
        <v>11</v>
      </c>
      <c r="D17" s="14"/>
      <c r="E17" s="14">
        <v>526200</v>
      </c>
      <c r="F17" s="14">
        <v>0</v>
      </c>
      <c r="G17" s="14">
        <v>0</v>
      </c>
      <c r="H17" s="14"/>
      <c r="I17" s="14"/>
      <c r="J17" s="14"/>
      <c r="K17" s="14"/>
      <c r="L17" s="9">
        <f t="shared" si="4"/>
        <v>0</v>
      </c>
      <c r="M17" s="22">
        <f t="shared" si="5"/>
        <v>0</v>
      </c>
      <c r="N17" s="22"/>
    </row>
    <row r="18" spans="1:14" ht="50.25" customHeight="1" x14ac:dyDescent="0.25">
      <c r="A18" s="25" t="s">
        <v>33</v>
      </c>
      <c r="B18" s="24" t="s">
        <v>24</v>
      </c>
      <c r="C18" s="15" t="s">
        <v>11</v>
      </c>
      <c r="D18" s="14"/>
      <c r="E18" s="14">
        <v>600000</v>
      </c>
      <c r="F18" s="14">
        <v>0</v>
      </c>
      <c r="G18" s="14">
        <v>0</v>
      </c>
      <c r="H18" s="14"/>
      <c r="I18" s="14"/>
      <c r="J18" s="14"/>
      <c r="K18" s="14"/>
      <c r="L18" s="9">
        <f t="shared" si="4"/>
        <v>0</v>
      </c>
      <c r="M18" s="22">
        <f t="shared" si="5"/>
        <v>0</v>
      </c>
      <c r="N18" s="22"/>
    </row>
  </sheetData>
  <autoFilter ref="A4:Q4"/>
  <mergeCells count="1">
    <mergeCell ref="B2:N2"/>
  </mergeCells>
  <pageMargins left="0.70866141732283472" right="0.70866141732283472" top="0.35433070866141736" bottom="0.35433070866141736" header="0.31496062992125984" footer="0.31496062992125984"/>
  <pageSetup paperSize="9" scale="73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Людмила Владимировна Омельчак</cp:lastModifiedBy>
  <cp:lastPrinted>2023-04-14T03:39:45Z</cp:lastPrinted>
  <dcterms:created xsi:type="dcterms:W3CDTF">2018-04-12T12:44:43Z</dcterms:created>
  <dcterms:modified xsi:type="dcterms:W3CDTF">2023-04-17T06:59:03Z</dcterms:modified>
</cp:coreProperties>
</file>