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Колесникова\Отчеты\Отчет 2023\1 квартал\"/>
    </mc:Choice>
  </mc:AlternateContent>
  <bookViews>
    <workbookView xWindow="0" yWindow="0" windowWidth="23040" windowHeight="8790"/>
  </bookViews>
  <sheets>
    <sheet name="2023" sheetId="5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'2023'!$A$4:$II$4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'2023'!$4:$4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fileRecoveryPr repairLoad="1"/>
</workbook>
</file>

<file path=xl/calcChain.xml><?xml version="1.0" encoding="utf-8"?>
<calcChain xmlns="http://schemas.openxmlformats.org/spreadsheetml/2006/main">
  <c r="L53" i="5" l="1"/>
  <c r="K53" i="5"/>
  <c r="J53" i="5"/>
  <c r="I53" i="5"/>
  <c r="H53" i="5"/>
  <c r="G53" i="5"/>
  <c r="L52" i="5"/>
  <c r="K52" i="5"/>
  <c r="J52" i="5"/>
  <c r="I52" i="5"/>
  <c r="H52" i="5"/>
  <c r="G52" i="5"/>
  <c r="F51" i="5"/>
  <c r="E51" i="5"/>
  <c r="D51" i="5"/>
  <c r="C51" i="5"/>
  <c r="L50" i="5"/>
  <c r="K50" i="5"/>
  <c r="J50" i="5"/>
  <c r="I50" i="5"/>
  <c r="H50" i="5"/>
  <c r="G50" i="5"/>
  <c r="L48" i="5"/>
  <c r="K48" i="5"/>
  <c r="J48" i="5"/>
  <c r="I48" i="5"/>
  <c r="H48" i="5"/>
  <c r="G48" i="5"/>
  <c r="L47" i="5"/>
  <c r="K47" i="5"/>
  <c r="J47" i="5"/>
  <c r="I47" i="5"/>
  <c r="H47" i="5"/>
  <c r="G47" i="5"/>
  <c r="F46" i="5"/>
  <c r="E46" i="5"/>
  <c r="D46" i="5"/>
  <c r="C46" i="5"/>
  <c r="L45" i="5"/>
  <c r="K45" i="5"/>
  <c r="J45" i="5"/>
  <c r="I45" i="5"/>
  <c r="H45" i="5"/>
  <c r="G45" i="5"/>
  <c r="L44" i="5"/>
  <c r="K44" i="5"/>
  <c r="J44" i="5"/>
  <c r="I44" i="5"/>
  <c r="H44" i="5"/>
  <c r="G44" i="5"/>
  <c r="L43" i="5"/>
  <c r="K43" i="5"/>
  <c r="J43" i="5"/>
  <c r="I43" i="5"/>
  <c r="H43" i="5"/>
  <c r="G43" i="5"/>
  <c r="F42" i="5"/>
  <c r="E42" i="5"/>
  <c r="D42" i="5"/>
  <c r="C42" i="5"/>
  <c r="K41" i="5"/>
  <c r="J41" i="5"/>
  <c r="H41" i="5"/>
  <c r="G41" i="5"/>
  <c r="F40" i="5"/>
  <c r="E40" i="5"/>
  <c r="D40" i="5"/>
  <c r="C40" i="5"/>
  <c r="L39" i="5"/>
  <c r="K39" i="5"/>
  <c r="J39" i="5"/>
  <c r="I39" i="5"/>
  <c r="H39" i="5"/>
  <c r="G39" i="5"/>
  <c r="L38" i="5"/>
  <c r="K38" i="5"/>
  <c r="J38" i="5"/>
  <c r="I38" i="5"/>
  <c r="H38" i="5"/>
  <c r="G38" i="5"/>
  <c r="F37" i="5"/>
  <c r="E37" i="5"/>
  <c r="D37" i="5"/>
  <c r="C37" i="5"/>
  <c r="L36" i="5"/>
  <c r="K36" i="5"/>
  <c r="J36" i="5"/>
  <c r="I36" i="5"/>
  <c r="H36" i="5"/>
  <c r="G36" i="5"/>
  <c r="L35" i="5"/>
  <c r="K35" i="5"/>
  <c r="J35" i="5"/>
  <c r="I35" i="5"/>
  <c r="H35" i="5"/>
  <c r="G35" i="5"/>
  <c r="L34" i="5"/>
  <c r="K34" i="5"/>
  <c r="J34" i="5"/>
  <c r="I34" i="5"/>
  <c r="H34" i="5"/>
  <c r="G34" i="5"/>
  <c r="L33" i="5"/>
  <c r="K33" i="5"/>
  <c r="J33" i="5"/>
  <c r="I33" i="5"/>
  <c r="H33" i="5"/>
  <c r="G33" i="5"/>
  <c r="L32" i="5"/>
  <c r="K32" i="5"/>
  <c r="J32" i="5"/>
  <c r="I32" i="5"/>
  <c r="H32" i="5"/>
  <c r="G32" i="5"/>
  <c r="F31" i="5"/>
  <c r="E31" i="5"/>
  <c r="D31" i="5"/>
  <c r="C31" i="5"/>
  <c r="K30" i="5"/>
  <c r="J30" i="5"/>
  <c r="H30" i="5"/>
  <c r="G30" i="5"/>
  <c r="F29" i="5"/>
  <c r="E29" i="5"/>
  <c r="D29" i="5"/>
  <c r="C29" i="5"/>
  <c r="L28" i="5"/>
  <c r="K28" i="5"/>
  <c r="J28" i="5"/>
  <c r="I28" i="5"/>
  <c r="H28" i="5"/>
  <c r="G28" i="5"/>
  <c r="L27" i="5"/>
  <c r="K27" i="5"/>
  <c r="J27" i="5"/>
  <c r="I27" i="5"/>
  <c r="H27" i="5"/>
  <c r="G27" i="5"/>
  <c r="L26" i="5"/>
  <c r="K26" i="5"/>
  <c r="J26" i="5"/>
  <c r="I26" i="5"/>
  <c r="H26" i="5"/>
  <c r="G26" i="5"/>
  <c r="L25" i="5"/>
  <c r="K25" i="5"/>
  <c r="J25" i="5"/>
  <c r="I25" i="5"/>
  <c r="H25" i="5"/>
  <c r="G25" i="5"/>
  <c r="F24" i="5"/>
  <c r="E24" i="5"/>
  <c r="D24" i="5"/>
  <c r="C24" i="5"/>
  <c r="L23" i="5"/>
  <c r="K23" i="5"/>
  <c r="J23" i="5"/>
  <c r="I23" i="5"/>
  <c r="H23" i="5"/>
  <c r="G23" i="5"/>
  <c r="L22" i="5"/>
  <c r="K22" i="5"/>
  <c r="J22" i="5"/>
  <c r="I22" i="5"/>
  <c r="H22" i="5"/>
  <c r="G22" i="5"/>
  <c r="L21" i="5"/>
  <c r="K21" i="5"/>
  <c r="J21" i="5"/>
  <c r="I21" i="5"/>
  <c r="H21" i="5"/>
  <c r="G21" i="5"/>
  <c r="L20" i="5"/>
  <c r="K20" i="5"/>
  <c r="J20" i="5"/>
  <c r="I20" i="5"/>
  <c r="H20" i="5"/>
  <c r="G20" i="5"/>
  <c r="L19" i="5"/>
  <c r="K19" i="5"/>
  <c r="J19" i="5"/>
  <c r="I19" i="5"/>
  <c r="H19" i="5"/>
  <c r="G19" i="5"/>
  <c r="F18" i="5"/>
  <c r="E18" i="5"/>
  <c r="D18" i="5"/>
  <c r="C18" i="5"/>
  <c r="L17" i="5"/>
  <c r="K17" i="5"/>
  <c r="J17" i="5"/>
  <c r="I17" i="5"/>
  <c r="H17" i="5"/>
  <c r="G17" i="5"/>
  <c r="L16" i="5"/>
  <c r="K16" i="5"/>
  <c r="J16" i="5"/>
  <c r="I16" i="5"/>
  <c r="H16" i="5"/>
  <c r="G16" i="5"/>
  <c r="L15" i="5"/>
  <c r="K15" i="5"/>
  <c r="J15" i="5"/>
  <c r="I15" i="5"/>
  <c r="H15" i="5"/>
  <c r="G15" i="5"/>
  <c r="F14" i="5"/>
  <c r="E14" i="5"/>
  <c r="D14" i="5"/>
  <c r="C14" i="5"/>
  <c r="L13" i="5"/>
  <c r="K13" i="5"/>
  <c r="J13" i="5"/>
  <c r="I13" i="5"/>
  <c r="H13" i="5"/>
  <c r="G13" i="5"/>
  <c r="K12" i="5"/>
  <c r="J12" i="5"/>
  <c r="I12" i="5"/>
  <c r="H12" i="5"/>
  <c r="G12" i="5"/>
  <c r="L11" i="5"/>
  <c r="K11" i="5"/>
  <c r="J11" i="5"/>
  <c r="I11" i="5"/>
  <c r="H11" i="5"/>
  <c r="G11" i="5"/>
  <c r="K10" i="5"/>
  <c r="J10" i="5"/>
  <c r="H10" i="5"/>
  <c r="G10" i="5"/>
  <c r="L9" i="5"/>
  <c r="K9" i="5"/>
  <c r="J9" i="5"/>
  <c r="I9" i="5"/>
  <c r="H9" i="5"/>
  <c r="G9" i="5"/>
  <c r="L8" i="5"/>
  <c r="K8" i="5"/>
  <c r="J8" i="5"/>
  <c r="I8" i="5"/>
  <c r="H8" i="5"/>
  <c r="G8" i="5"/>
  <c r="L7" i="5"/>
  <c r="K7" i="5"/>
  <c r="J7" i="5"/>
  <c r="I7" i="5"/>
  <c r="H7" i="5"/>
  <c r="G7" i="5"/>
  <c r="F6" i="5"/>
  <c r="E6" i="5"/>
  <c r="D6" i="5"/>
  <c r="D5" i="5" s="1"/>
  <c r="C6" i="5"/>
  <c r="C5" i="5" l="1"/>
  <c r="F5" i="5"/>
  <c r="L31" i="5"/>
  <c r="E5" i="5"/>
  <c r="G29" i="5"/>
  <c r="G31" i="5"/>
  <c r="H37" i="5"/>
  <c r="H42" i="5"/>
  <c r="H24" i="5"/>
  <c r="H29" i="5"/>
  <c r="H31" i="5"/>
  <c r="I24" i="5"/>
  <c r="I31" i="5"/>
  <c r="L46" i="5"/>
  <c r="H51" i="5"/>
  <c r="I6" i="5"/>
  <c r="I51" i="5"/>
  <c r="G46" i="5"/>
  <c r="H46" i="5"/>
  <c r="I46" i="5"/>
  <c r="I42" i="5"/>
  <c r="G42" i="5"/>
  <c r="G40" i="5"/>
  <c r="H40" i="5"/>
  <c r="I37" i="5"/>
  <c r="K18" i="5"/>
  <c r="K14" i="5"/>
  <c r="K51" i="5"/>
  <c r="G51" i="5"/>
  <c r="L51" i="5"/>
  <c r="K46" i="5"/>
  <c r="J42" i="5"/>
  <c r="K40" i="5"/>
  <c r="K37" i="5"/>
  <c r="G37" i="5"/>
  <c r="L37" i="5"/>
  <c r="K31" i="5"/>
  <c r="K29" i="5"/>
  <c r="J29" i="5"/>
  <c r="L24" i="5"/>
  <c r="G24" i="5"/>
  <c r="G18" i="5"/>
  <c r="H18" i="5"/>
  <c r="I18" i="5"/>
  <c r="G14" i="5"/>
  <c r="H14" i="5"/>
  <c r="I14" i="5"/>
  <c r="J6" i="5"/>
  <c r="K6" i="5"/>
  <c r="L6" i="5"/>
  <c r="G6" i="5"/>
  <c r="J14" i="5"/>
  <c r="J18" i="5"/>
  <c r="J24" i="5"/>
  <c r="H6" i="5"/>
  <c r="K24" i="5"/>
  <c r="K42" i="5"/>
  <c r="L14" i="5"/>
  <c r="L18" i="5"/>
  <c r="J31" i="5"/>
  <c r="J37" i="5"/>
  <c r="L42" i="5"/>
  <c r="J46" i="5"/>
  <c r="J51" i="5"/>
  <c r="J40" i="5"/>
  <c r="I5" i="5" l="1"/>
  <c r="L5" i="5"/>
  <c r="J5" i="5"/>
  <c r="K5" i="5"/>
  <c r="H5" i="5"/>
  <c r="G5" i="5"/>
</calcChain>
</file>

<file path=xl/sharedStrings.xml><?xml version="1.0" encoding="utf-8"?>
<sst xmlns="http://schemas.openxmlformats.org/spreadsheetml/2006/main" count="112" uniqueCount="112">
  <si>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</si>
  <si>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</si>
  <si>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</si>
  <si>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</si>
  <si>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</si>
  <si>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</si>
  <si>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</si>
  <si>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</si>
  <si>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</si>
  <si>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</si>
  <si>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</si>
  <si>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</si>
  <si>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</si>
  <si>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</si>
  <si>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</si>
  <si>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</si>
  <si>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</si>
  <si>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</si>
  <si>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</si>
  <si>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</si>
  <si>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</si>
  <si>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</si>
  <si>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</si>
  <si>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</si>
  <si>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</si>
  <si>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</si>
  <si>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</si>
  <si>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</si>
  <si>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</si>
  <si>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</si>
  <si>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</si>
  <si>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</si>
  <si>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</si>
  <si>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</si>
  <si>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</si>
  <si>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</si>
  <si>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</si>
  <si>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</si>
  <si>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</si>
  <si>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</si>
  <si>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</si>
  <si>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</si>
  <si>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</si>
  <si>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</si>
  <si>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</si>
  <si>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</si>
  <si>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</si>
  <si>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</si>
  <si>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</si>
  <si>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</si>
  <si>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</si>
  <si>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</si>
  <si>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</si>
  <si>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</si>
  <si>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</si>
  <si>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</si>
  <si>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</si>
  <si>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</si>
  <si>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</si>
  <si>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</si>
  <si>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</si>
  <si>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</si>
  <si>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</si>
  <si>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</si>
  <si>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</si>
  <si>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</si>
  <si>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</si>
  <si>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</si>
  <si>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</si>
  <si>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</si>
  <si>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</si>
  <si>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</si>
  <si>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</si>
  <si>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</si>
  <si>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</si>
  <si>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</si>
  <si>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</si>
  <si>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</si>
  <si>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</si>
  <si>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</si>
  <si>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</si>
  <si>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</si>
  <si>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</si>
  <si>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</si>
  <si>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</si>
  <si>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</si>
  <si>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</si>
  <si>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</si>
  <si>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</si>
  <si>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</si>
  <si>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</si>
  <si>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</si>
  <si>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</si>
  <si>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</si>
  <si>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</si>
  <si>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</si>
  <si>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</si>
  <si>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</si>
  <si>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</si>
  <si>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</si>
  <si>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</si>
  <si>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% исполнения к плану 1 квартала  (гр.6/гр.5)*100</t>
  </si>
  <si>
    <t xml:space="preserve">Отклонение от плана                              1 квартала                   (гр.5-гр.6),  руб. 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</si>
  <si>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</si>
  <si>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</si>
  <si>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</si>
  <si>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</si>
  <si>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в рублях</t>
  </si>
  <si>
    <t>Анализ исполнения расходов бюджета города Нефтеюганска за 1 квартал 2023 года по разделам, подразделам классификации расходов</t>
  </si>
  <si>
    <t>Первоначальный план на 2023 год, руб.</t>
  </si>
  <si>
    <t>Уточненный план на 2023 год, руб.</t>
  </si>
  <si>
    <t>План 1 квартала  2023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</si>
</sst>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53"/>
  <sheetViews>
    <sheetView tabSelected="1" zoomScale="75" zoomScaleNormal="75" workbookViewId="0">
      <selection activeCell="F5" sqref="F5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21.85546875" style="6" customWidth="1"/>
    <col min="4" max="4" width="23.140625" style="1" customWidth="1"/>
    <col min="5" max="5" width="20.28515625" style="1" customWidth="1"/>
    <col min="6" max="6" width="20.42578125" style="1" customWidth="1"/>
    <col min="7" max="7" width="23.42578125" style="1" customWidth="1"/>
    <col min="8" max="8" width="21.85546875" style="1" customWidth="1"/>
    <col min="9" max="9" width="18.28515625" style="1" customWidth="1"/>
    <col min="10" max="10" width="15.28515625" style="1" customWidth="1"/>
    <col min="11" max="11" width="17.5703125" style="1" customWidth="1"/>
    <col min="12" max="12" width="16.7109375" style="1" customWidth="1"/>
    <col min="13" max="16384" width="9.140625" style="1"/>
  </cols>
  <sheetData>
    <row r="1" spans="1:243" customFormat="1" ht="36" customHeight="1" x14ac:dyDescent="0.2">
      <c r="A1" s="15" t="s">
        <v>108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43" customFormat="1" x14ac:dyDescent="0.3">
      <c r="A2" s="1"/>
      <c r="B2" s="1"/>
      <c r="C2" s="10"/>
      <c r="D2" s="5"/>
      <c r="E2" s="5"/>
      <c r="G2" s="6"/>
      <c r="K2" s="5"/>
      <c r="L2" s="5" t="s">
        <v>107</v>
      </c>
    </row>
    <row r="3" spans="1:243" customFormat="1" ht="85.5" customHeight="1" x14ac:dyDescent="0.3">
      <c r="A3" s="7" t="s">
        <v>95</v>
      </c>
      <c r="B3" s="7" t="s">
        <v>94</v>
      </c>
      <c r="C3" s="8" t="s">
        <v>109</v>
      </c>
      <c r="D3" s="9" t="s">
        <v>110</v>
      </c>
      <c r="E3" s="9" t="s">
        <v>111</v>
      </c>
      <c r="F3" s="9" t="s">
        <v>96</v>
      </c>
      <c r="G3" s="9" t="s">
        <v>97</v>
      </c>
      <c r="H3" s="9" t="s">
        <v>98</v>
      </c>
      <c r="I3" s="9" t="s">
        <v>102</v>
      </c>
      <c r="J3" s="9" t="s">
        <v>99</v>
      </c>
      <c r="K3" s="9" t="s">
        <v>100</v>
      </c>
      <c r="L3" s="9" t="s">
        <v>101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pans="1:243" customFormat="1" x14ac:dyDescent="0.3">
      <c r="A4" s="4">
        <v>1</v>
      </c>
      <c r="B4" s="4">
        <v>2</v>
      </c>
      <c r="C4" s="1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spans="1:243" x14ac:dyDescent="0.3">
      <c r="A5" s="3" t="s">
        <v>93</v>
      </c>
      <c r="B5" s="2" t="s">
        <v>92</v>
      </c>
      <c r="C5" s="12">
        <f>C6+C14+C18+C24+C29+C31+C37+C40+C42+C46+C51</f>
        <v>14887731806</v>
      </c>
      <c r="D5" s="12">
        <f t="shared" ref="D5:F5" si="0">D6+D14+D18+D24+D29+D31+D37+D40+D42+D46+D51</f>
        <v>15745098029</v>
      </c>
      <c r="E5" s="12">
        <f t="shared" si="0"/>
        <v>2621345562.9899998</v>
      </c>
      <c r="F5" s="12">
        <f t="shared" si="0"/>
        <v>1883469533.2300003</v>
      </c>
      <c r="G5" s="13">
        <f>C5-F5</f>
        <v>13004262272.77</v>
      </c>
      <c r="H5" s="13">
        <f>D5-F5</f>
        <v>13861628495.77</v>
      </c>
      <c r="I5" s="13">
        <f>E5-F5</f>
        <v>737876029.75999951</v>
      </c>
      <c r="J5" s="13">
        <f>F5/C5*100</f>
        <v>12.651151684979514</v>
      </c>
      <c r="K5" s="14">
        <f>F5/D5*100</f>
        <v>11.962259807852227</v>
      </c>
      <c r="L5" s="14">
        <f>F5/E5*100</f>
        <v>71.851249214226002</v>
      </c>
    </row>
    <row r="6" spans="1:243" x14ac:dyDescent="0.3">
      <c r="A6" s="3" t="s">
        <v>91</v>
      </c>
      <c r="B6" s="2" t="s">
        <v>90</v>
      </c>
      <c r="C6" s="12">
        <f>SUM(C7:C13)</f>
        <v>802977700</v>
      </c>
      <c r="D6" s="12">
        <f>SUM(D7:D13)</f>
        <v>1059614325</v>
      </c>
      <c r="E6" s="12">
        <f>SUM(E7:E13)</f>
        <v>199254679.36000001</v>
      </c>
      <c r="F6" s="12">
        <f>SUM(F7:F13)</f>
        <v>174385676.89999998</v>
      </c>
      <c r="G6" s="13">
        <f t="shared" ref="G6:G53" si="1">C6-F6</f>
        <v>628592023.10000002</v>
      </c>
      <c r="H6" s="13">
        <f t="shared" ref="H6:H53" si="2">D6-F6</f>
        <v>885228648.10000002</v>
      </c>
      <c r="I6" s="13">
        <f t="shared" ref="I6:I53" si="3">E6-F6</f>
        <v>24869002.460000038</v>
      </c>
      <c r="J6" s="13">
        <f t="shared" ref="J6:J53" si="4">F6/C6*100</f>
        <v>21.717374828715663</v>
      </c>
      <c r="K6" s="14">
        <f t="shared" ref="K6:K53" si="5">F6/D6*100</f>
        <v>16.457466909009558</v>
      </c>
      <c r="L6" s="14">
        <f t="shared" ref="L6:L53" si="6">F6/E6*100</f>
        <v>87.518986986966368</v>
      </c>
    </row>
    <row r="7" spans="1:243" ht="56.25" x14ac:dyDescent="0.3">
      <c r="A7" s="3" t="s">
        <v>89</v>
      </c>
      <c r="B7" s="2" t="s">
        <v>88</v>
      </c>
      <c r="C7" s="12">
        <v>6259800</v>
      </c>
      <c r="D7" s="12">
        <v>6259800</v>
      </c>
      <c r="E7" s="12">
        <v>2354000</v>
      </c>
      <c r="F7" s="12">
        <v>2285649.94</v>
      </c>
      <c r="G7" s="13">
        <f t="shared" si="1"/>
        <v>3974150.06</v>
      </c>
      <c r="H7" s="13">
        <f t="shared" si="2"/>
        <v>3974150.06</v>
      </c>
      <c r="I7" s="13">
        <f t="shared" si="3"/>
        <v>68350.060000000056</v>
      </c>
      <c r="J7" s="13">
        <f t="shared" si="4"/>
        <v>36.513146426403395</v>
      </c>
      <c r="K7" s="14">
        <f t="shared" si="5"/>
        <v>36.513146426403395</v>
      </c>
      <c r="L7" s="14">
        <f t="shared" si="6"/>
        <v>97.096429056924379</v>
      </c>
    </row>
    <row r="8" spans="1:243" ht="75" x14ac:dyDescent="0.3">
      <c r="A8" s="3" t="s">
        <v>87</v>
      </c>
      <c r="B8" s="2" t="s">
        <v>86</v>
      </c>
      <c r="C8" s="12">
        <v>29972700</v>
      </c>
      <c r="D8" s="12">
        <v>29972700</v>
      </c>
      <c r="E8" s="12">
        <v>6738850</v>
      </c>
      <c r="F8" s="12">
        <v>5756674.0300000003</v>
      </c>
      <c r="G8" s="13">
        <f t="shared" si="1"/>
        <v>24216025.969999999</v>
      </c>
      <c r="H8" s="13">
        <f t="shared" si="2"/>
        <v>24216025.969999999</v>
      </c>
      <c r="I8" s="13">
        <f t="shared" si="3"/>
        <v>982175.96999999974</v>
      </c>
      <c r="J8" s="13">
        <f t="shared" si="4"/>
        <v>19.20639124937026</v>
      </c>
      <c r="K8" s="14">
        <f t="shared" si="5"/>
        <v>19.20639124937026</v>
      </c>
      <c r="L8" s="14">
        <f t="shared" si="6"/>
        <v>85.425169428018137</v>
      </c>
    </row>
    <row r="9" spans="1:243" ht="75" x14ac:dyDescent="0.3">
      <c r="A9" s="3" t="s">
        <v>85</v>
      </c>
      <c r="B9" s="2" t="s">
        <v>84</v>
      </c>
      <c r="C9" s="12">
        <v>227980100</v>
      </c>
      <c r="D9" s="12">
        <v>236679045</v>
      </c>
      <c r="E9" s="12">
        <v>59463520</v>
      </c>
      <c r="F9" s="12">
        <v>57210261.390000001</v>
      </c>
      <c r="G9" s="13">
        <f t="shared" si="1"/>
        <v>170769838.61000001</v>
      </c>
      <c r="H9" s="13">
        <f t="shared" si="2"/>
        <v>179468783.61000001</v>
      </c>
      <c r="I9" s="13">
        <f t="shared" si="3"/>
        <v>2253258.6099999994</v>
      </c>
      <c r="J9" s="13">
        <f t="shared" si="4"/>
        <v>25.094410165624105</v>
      </c>
      <c r="K9" s="14">
        <f t="shared" si="5"/>
        <v>24.172085614930548</v>
      </c>
      <c r="L9" s="14">
        <f t="shared" si="6"/>
        <v>96.210687476960672</v>
      </c>
    </row>
    <row r="10" spans="1:243" x14ac:dyDescent="0.3">
      <c r="A10" s="3" t="s">
        <v>83</v>
      </c>
      <c r="B10" s="2" t="s">
        <v>82</v>
      </c>
      <c r="C10" s="12">
        <v>3300</v>
      </c>
      <c r="D10" s="12">
        <v>3300</v>
      </c>
      <c r="E10" s="12">
        <v>0</v>
      </c>
      <c r="F10" s="12">
        <v>0</v>
      </c>
      <c r="G10" s="13">
        <f t="shared" si="1"/>
        <v>3300</v>
      </c>
      <c r="H10" s="13">
        <f t="shared" si="2"/>
        <v>3300</v>
      </c>
      <c r="I10" s="13"/>
      <c r="J10" s="13">
        <f t="shared" si="4"/>
        <v>0</v>
      </c>
      <c r="K10" s="14">
        <f t="shared" si="5"/>
        <v>0</v>
      </c>
      <c r="L10" s="14"/>
    </row>
    <row r="11" spans="1:243" ht="56.25" x14ac:dyDescent="0.3">
      <c r="A11" s="3" t="s">
        <v>81</v>
      </c>
      <c r="B11" s="2" t="s">
        <v>80</v>
      </c>
      <c r="C11" s="12">
        <v>104432500</v>
      </c>
      <c r="D11" s="12">
        <v>104749565</v>
      </c>
      <c r="E11" s="12">
        <v>26437145</v>
      </c>
      <c r="F11" s="12">
        <v>25516170.27</v>
      </c>
      <c r="G11" s="13">
        <f t="shared" si="1"/>
        <v>78916329.730000004</v>
      </c>
      <c r="H11" s="13">
        <f t="shared" si="2"/>
        <v>79233394.730000004</v>
      </c>
      <c r="I11" s="13">
        <f t="shared" si="3"/>
        <v>920974.73000000045</v>
      </c>
      <c r="J11" s="13">
        <f t="shared" si="4"/>
        <v>24.433170009336173</v>
      </c>
      <c r="K11" s="14">
        <f t="shared" si="5"/>
        <v>24.359213587187689</v>
      </c>
      <c r="L11" s="14">
        <f t="shared" si="6"/>
        <v>96.51636086271796</v>
      </c>
    </row>
    <row r="12" spans="1:243" x14ac:dyDescent="0.3">
      <c r="A12" s="3" t="s">
        <v>79</v>
      </c>
      <c r="B12" s="2" t="s">
        <v>78</v>
      </c>
      <c r="C12" s="12">
        <v>5000000</v>
      </c>
      <c r="D12" s="12">
        <v>45229478</v>
      </c>
      <c r="E12" s="12">
        <v>0</v>
      </c>
      <c r="F12" s="12">
        <v>0</v>
      </c>
      <c r="G12" s="13">
        <f t="shared" si="1"/>
        <v>5000000</v>
      </c>
      <c r="H12" s="13">
        <f t="shared" si="2"/>
        <v>45229478</v>
      </c>
      <c r="I12" s="13">
        <f t="shared" si="3"/>
        <v>0</v>
      </c>
      <c r="J12" s="13">
        <f t="shared" si="4"/>
        <v>0</v>
      </c>
      <c r="K12" s="14">
        <f t="shared" si="5"/>
        <v>0</v>
      </c>
      <c r="L12" s="14"/>
    </row>
    <row r="13" spans="1:243" x14ac:dyDescent="0.3">
      <c r="A13" s="3" t="s">
        <v>77</v>
      </c>
      <c r="B13" s="2" t="s">
        <v>76</v>
      </c>
      <c r="C13" s="12">
        <v>429329300</v>
      </c>
      <c r="D13" s="12">
        <v>636720437</v>
      </c>
      <c r="E13" s="12">
        <v>104261164.36</v>
      </c>
      <c r="F13" s="12">
        <v>83616921.269999996</v>
      </c>
      <c r="G13" s="13">
        <f t="shared" si="1"/>
        <v>345712378.73000002</v>
      </c>
      <c r="H13" s="13">
        <f t="shared" si="2"/>
        <v>553103515.73000002</v>
      </c>
      <c r="I13" s="13">
        <f t="shared" si="3"/>
        <v>20644243.090000004</v>
      </c>
      <c r="J13" s="13">
        <f t="shared" si="4"/>
        <v>19.476173946199339</v>
      </c>
      <c r="K13" s="14">
        <f t="shared" si="5"/>
        <v>13.132438729935098</v>
      </c>
      <c r="L13" s="14">
        <f t="shared" si="6"/>
        <v>80.199489218518451</v>
      </c>
    </row>
    <row r="14" spans="1:243" ht="37.5" x14ac:dyDescent="0.3">
      <c r="A14" s="3" t="s">
        <v>75</v>
      </c>
      <c r="B14" s="2" t="s">
        <v>74</v>
      </c>
      <c r="C14" s="12">
        <f>SUM(C15:C17)</f>
        <v>44541600</v>
      </c>
      <c r="D14" s="12">
        <f t="shared" ref="D14:F14" si="7">SUM(D15:D17)</f>
        <v>83690321</v>
      </c>
      <c r="E14" s="12">
        <f t="shared" si="7"/>
        <v>9986896</v>
      </c>
      <c r="F14" s="12">
        <f t="shared" si="7"/>
        <v>8582680.5500000007</v>
      </c>
      <c r="G14" s="13">
        <f t="shared" si="1"/>
        <v>35958919.450000003</v>
      </c>
      <c r="H14" s="13">
        <f t="shared" si="2"/>
        <v>75107640.450000003</v>
      </c>
      <c r="I14" s="13">
        <f t="shared" si="3"/>
        <v>1404215.4499999993</v>
      </c>
      <c r="J14" s="13">
        <f t="shared" si="4"/>
        <v>19.268909401548218</v>
      </c>
      <c r="K14" s="14">
        <f t="shared" si="5"/>
        <v>10.255284538817817</v>
      </c>
      <c r="L14" s="14">
        <f t="shared" si="6"/>
        <v>85.939420516645015</v>
      </c>
    </row>
    <row r="15" spans="1:243" x14ac:dyDescent="0.3">
      <c r="A15" s="3" t="s">
        <v>73</v>
      </c>
      <c r="B15" s="2" t="s">
        <v>72</v>
      </c>
      <c r="C15" s="12">
        <v>11192600</v>
      </c>
      <c r="D15" s="12">
        <v>11548401</v>
      </c>
      <c r="E15" s="12">
        <v>3277560</v>
      </c>
      <c r="F15" s="12">
        <v>3091118.79</v>
      </c>
      <c r="G15" s="13">
        <f t="shared" si="1"/>
        <v>8101481.21</v>
      </c>
      <c r="H15" s="13">
        <f t="shared" si="2"/>
        <v>8457282.2100000009</v>
      </c>
      <c r="I15" s="13">
        <f t="shared" si="3"/>
        <v>186441.20999999996</v>
      </c>
      <c r="J15" s="13">
        <f t="shared" si="4"/>
        <v>27.617522202169294</v>
      </c>
      <c r="K15" s="14">
        <f t="shared" si="5"/>
        <v>26.766638861951535</v>
      </c>
      <c r="L15" s="14">
        <f t="shared" si="6"/>
        <v>94.311585142606091</v>
      </c>
    </row>
    <row r="16" spans="1:243" ht="56.25" x14ac:dyDescent="0.3">
      <c r="A16" s="3" t="s">
        <v>103</v>
      </c>
      <c r="B16" s="2" t="s">
        <v>104</v>
      </c>
      <c r="C16" s="12">
        <v>30160400</v>
      </c>
      <c r="D16" s="12">
        <v>39723305</v>
      </c>
      <c r="E16" s="12">
        <v>6690136</v>
      </c>
      <c r="F16" s="12">
        <v>5472361.7599999998</v>
      </c>
      <c r="G16" s="13">
        <f t="shared" si="1"/>
        <v>24688038.240000002</v>
      </c>
      <c r="H16" s="13">
        <f t="shared" si="2"/>
        <v>34250943.240000002</v>
      </c>
      <c r="I16" s="13">
        <f t="shared" si="3"/>
        <v>1217774.2400000002</v>
      </c>
      <c r="J16" s="13">
        <f t="shared" si="4"/>
        <v>18.144194904576864</v>
      </c>
      <c r="K16" s="14">
        <f t="shared" si="5"/>
        <v>13.776199538281118</v>
      </c>
      <c r="L16" s="14">
        <f t="shared" si="6"/>
        <v>81.79746659858634</v>
      </c>
    </row>
    <row r="17" spans="1:12" ht="56.25" x14ac:dyDescent="0.3">
      <c r="A17" s="3" t="s">
        <v>71</v>
      </c>
      <c r="B17" s="2" t="s">
        <v>70</v>
      </c>
      <c r="C17" s="12">
        <v>3188600</v>
      </c>
      <c r="D17" s="12">
        <v>32418615</v>
      </c>
      <c r="E17" s="12">
        <v>19200</v>
      </c>
      <c r="F17" s="12">
        <v>19200</v>
      </c>
      <c r="G17" s="13">
        <f t="shared" si="1"/>
        <v>3169400</v>
      </c>
      <c r="H17" s="13">
        <f t="shared" si="2"/>
        <v>32399415</v>
      </c>
      <c r="I17" s="13">
        <f t="shared" si="3"/>
        <v>0</v>
      </c>
      <c r="J17" s="13">
        <f t="shared" si="4"/>
        <v>0.60214514206861947</v>
      </c>
      <c r="K17" s="14">
        <f t="shared" si="5"/>
        <v>5.9225232169850567E-2</v>
      </c>
      <c r="L17" s="14">
        <f t="shared" si="6"/>
        <v>100</v>
      </c>
    </row>
    <row r="18" spans="1:12" x14ac:dyDescent="0.3">
      <c r="A18" s="3" t="s">
        <v>69</v>
      </c>
      <c r="B18" s="2" t="s">
        <v>68</v>
      </c>
      <c r="C18" s="12">
        <f>SUM(C19:C23)</f>
        <v>807373400</v>
      </c>
      <c r="D18" s="12">
        <f>SUM(D19:D23)</f>
        <v>854616204</v>
      </c>
      <c r="E18" s="12">
        <f>SUM(E19:E23)</f>
        <v>164329298</v>
      </c>
      <c r="F18" s="12">
        <f>SUM(F19:F23)</f>
        <v>154873395.72</v>
      </c>
      <c r="G18" s="13">
        <f t="shared" si="1"/>
        <v>652500004.27999997</v>
      </c>
      <c r="H18" s="13">
        <f t="shared" si="2"/>
        <v>699742808.27999997</v>
      </c>
      <c r="I18" s="13">
        <f t="shared" si="3"/>
        <v>9455902.2800000012</v>
      </c>
      <c r="J18" s="13">
        <f t="shared" si="4"/>
        <v>19.182375307385652</v>
      </c>
      <c r="K18" s="14">
        <f t="shared" si="5"/>
        <v>18.121982124270605</v>
      </c>
      <c r="L18" s="14">
        <f t="shared" si="6"/>
        <v>94.245759949634788</v>
      </c>
    </row>
    <row r="19" spans="1:12" x14ac:dyDescent="0.3">
      <c r="A19" s="3" t="s">
        <v>67</v>
      </c>
      <c r="B19" s="2" t="s">
        <v>66</v>
      </c>
      <c r="C19" s="12">
        <v>4960300</v>
      </c>
      <c r="D19" s="12">
        <v>4960300</v>
      </c>
      <c r="E19" s="12">
        <v>300000</v>
      </c>
      <c r="F19" s="12">
        <v>250000</v>
      </c>
      <c r="G19" s="13">
        <f t="shared" si="1"/>
        <v>4710300</v>
      </c>
      <c r="H19" s="13">
        <f t="shared" si="2"/>
        <v>4710300</v>
      </c>
      <c r="I19" s="13">
        <f t="shared" si="3"/>
        <v>50000</v>
      </c>
      <c r="J19" s="13">
        <f t="shared" si="4"/>
        <v>5.0400177408624476</v>
      </c>
      <c r="K19" s="14">
        <f t="shared" si="5"/>
        <v>5.0400177408624476</v>
      </c>
      <c r="L19" s="14">
        <f t="shared" si="6"/>
        <v>83.333333333333343</v>
      </c>
    </row>
    <row r="20" spans="1:12" x14ac:dyDescent="0.3">
      <c r="A20" s="3" t="s">
        <v>65</v>
      </c>
      <c r="B20" s="2" t="s">
        <v>64</v>
      </c>
      <c r="C20" s="12">
        <v>44234500</v>
      </c>
      <c r="D20" s="12">
        <v>52753276</v>
      </c>
      <c r="E20" s="12">
        <v>13727785</v>
      </c>
      <c r="F20" s="12">
        <v>7413996.6100000003</v>
      </c>
      <c r="G20" s="13">
        <f t="shared" si="1"/>
        <v>36820503.390000001</v>
      </c>
      <c r="H20" s="13">
        <f t="shared" si="2"/>
        <v>45339279.390000001</v>
      </c>
      <c r="I20" s="13">
        <f t="shared" si="3"/>
        <v>6313788.3899999997</v>
      </c>
      <c r="J20" s="13">
        <f t="shared" si="4"/>
        <v>16.760665566469612</v>
      </c>
      <c r="K20" s="14">
        <f t="shared" si="5"/>
        <v>14.054097057403602</v>
      </c>
      <c r="L20" s="14">
        <f t="shared" si="6"/>
        <v>54.007231392391418</v>
      </c>
    </row>
    <row r="21" spans="1:12" x14ac:dyDescent="0.3">
      <c r="A21" s="3" t="s">
        <v>63</v>
      </c>
      <c r="B21" s="2" t="s">
        <v>62</v>
      </c>
      <c r="C21" s="12">
        <v>353049100</v>
      </c>
      <c r="D21" s="12">
        <v>348738001</v>
      </c>
      <c r="E21" s="12">
        <v>54332770</v>
      </c>
      <c r="F21" s="12">
        <v>54332770</v>
      </c>
      <c r="G21" s="13">
        <f>C21-F21</f>
        <v>298716330</v>
      </c>
      <c r="H21" s="13">
        <f>D21-F21</f>
        <v>294405231</v>
      </c>
      <c r="I21" s="13">
        <f t="shared" si="3"/>
        <v>0</v>
      </c>
      <c r="J21" s="13">
        <f t="shared" si="4"/>
        <v>15.389578956581392</v>
      </c>
      <c r="K21" s="14">
        <f t="shared" si="5"/>
        <v>15.579824924212948</v>
      </c>
      <c r="L21" s="14">
        <f t="shared" si="6"/>
        <v>100</v>
      </c>
    </row>
    <row r="22" spans="1:12" x14ac:dyDescent="0.3">
      <c r="A22" s="3" t="s">
        <v>61</v>
      </c>
      <c r="B22" s="2" t="s">
        <v>60</v>
      </c>
      <c r="C22" s="12">
        <v>328390100</v>
      </c>
      <c r="D22" s="12">
        <v>370081845</v>
      </c>
      <c r="E22" s="12">
        <v>84761593</v>
      </c>
      <c r="F22" s="12">
        <v>84167548.510000005</v>
      </c>
      <c r="G22" s="13">
        <f t="shared" si="1"/>
        <v>244222551.49000001</v>
      </c>
      <c r="H22" s="13">
        <f t="shared" si="2"/>
        <v>285914296.49000001</v>
      </c>
      <c r="I22" s="13">
        <f t="shared" si="3"/>
        <v>594044.48999999464</v>
      </c>
      <c r="J22" s="13">
        <f t="shared" si="4"/>
        <v>25.630355028973167</v>
      </c>
      <c r="K22" s="14">
        <f t="shared" si="5"/>
        <v>22.742955280608268</v>
      </c>
      <c r="L22" s="14">
        <f t="shared" si="6"/>
        <v>99.299158417185481</v>
      </c>
    </row>
    <row r="23" spans="1:12" ht="37.5" x14ac:dyDescent="0.3">
      <c r="A23" s="3" t="s">
        <v>59</v>
      </c>
      <c r="B23" s="2" t="s">
        <v>58</v>
      </c>
      <c r="C23" s="12">
        <v>76739400</v>
      </c>
      <c r="D23" s="12">
        <v>78082782</v>
      </c>
      <c r="E23" s="12">
        <v>11207150</v>
      </c>
      <c r="F23" s="12">
        <v>8709080.5999999996</v>
      </c>
      <c r="G23" s="13">
        <f t="shared" si="1"/>
        <v>68030319.400000006</v>
      </c>
      <c r="H23" s="13">
        <f t="shared" si="2"/>
        <v>69373701.400000006</v>
      </c>
      <c r="I23" s="13">
        <f t="shared" si="3"/>
        <v>2498069.4000000004</v>
      </c>
      <c r="J23" s="13">
        <f t="shared" si="4"/>
        <v>11.348903692236322</v>
      </c>
      <c r="K23" s="14">
        <f t="shared" si="5"/>
        <v>11.153650493651725</v>
      </c>
      <c r="L23" s="14">
        <f t="shared" si="6"/>
        <v>77.710038680663686</v>
      </c>
    </row>
    <row r="24" spans="1:12" x14ac:dyDescent="0.3">
      <c r="A24" s="3" t="s">
        <v>57</v>
      </c>
      <c r="B24" s="2" t="s">
        <v>56</v>
      </c>
      <c r="C24" s="12">
        <f>SUM(C25:C28)</f>
        <v>5637802068</v>
      </c>
      <c r="D24" s="12">
        <f t="shared" ref="D24:F24" si="8">SUM(D25:D28)</f>
        <v>5945160140</v>
      </c>
      <c r="E24" s="12">
        <f t="shared" si="8"/>
        <v>741528752.63999999</v>
      </c>
      <c r="F24" s="12">
        <f t="shared" si="8"/>
        <v>341642247.63999999</v>
      </c>
      <c r="G24" s="13">
        <f t="shared" si="1"/>
        <v>5296159820.3599997</v>
      </c>
      <c r="H24" s="13">
        <f t="shared" si="2"/>
        <v>5603517892.3599997</v>
      </c>
      <c r="I24" s="13">
        <f t="shared" si="3"/>
        <v>399886505</v>
      </c>
      <c r="J24" s="13">
        <f t="shared" si="4"/>
        <v>6.0598482089172911</v>
      </c>
      <c r="K24" s="14">
        <f t="shared" si="5"/>
        <v>5.7465608931435774</v>
      </c>
      <c r="L24" s="14">
        <f t="shared" si="6"/>
        <v>46.072690563067312</v>
      </c>
    </row>
    <row r="25" spans="1:12" x14ac:dyDescent="0.3">
      <c r="A25" s="3" t="s">
        <v>55</v>
      </c>
      <c r="B25" s="2" t="s">
        <v>54</v>
      </c>
      <c r="C25" s="12">
        <v>4405163200</v>
      </c>
      <c r="D25" s="12">
        <v>4445413155</v>
      </c>
      <c r="E25" s="12">
        <v>604052439.63999999</v>
      </c>
      <c r="F25" s="12">
        <v>230583060.18000001</v>
      </c>
      <c r="G25" s="13">
        <f t="shared" si="1"/>
        <v>4174580139.8200002</v>
      </c>
      <c r="H25" s="13">
        <f t="shared" si="2"/>
        <v>4214830094.8200002</v>
      </c>
      <c r="I25" s="13">
        <f t="shared" si="3"/>
        <v>373469379.45999998</v>
      </c>
      <c r="J25" s="13">
        <f t="shared" si="4"/>
        <v>5.2343817859006911</v>
      </c>
      <c r="K25" s="14">
        <f t="shared" si="5"/>
        <v>5.1869882987287825</v>
      </c>
      <c r="L25" s="14">
        <f t="shared" si="6"/>
        <v>38.172689165434328</v>
      </c>
    </row>
    <row r="26" spans="1:12" x14ac:dyDescent="0.3">
      <c r="A26" s="3" t="s">
        <v>53</v>
      </c>
      <c r="B26" s="2" t="s">
        <v>52</v>
      </c>
      <c r="C26" s="12">
        <v>754320368</v>
      </c>
      <c r="D26" s="12">
        <v>969961849</v>
      </c>
      <c r="E26" s="12">
        <v>12215914</v>
      </c>
      <c r="F26" s="12">
        <v>12059444.470000001</v>
      </c>
      <c r="G26" s="13">
        <f t="shared" si="1"/>
        <v>742260923.52999997</v>
      </c>
      <c r="H26" s="13">
        <f t="shared" si="2"/>
        <v>957902404.52999997</v>
      </c>
      <c r="I26" s="13">
        <f t="shared" si="3"/>
        <v>156469.52999999933</v>
      </c>
      <c r="J26" s="13">
        <f t="shared" si="4"/>
        <v>1.5987165376396149</v>
      </c>
      <c r="K26" s="14">
        <f t="shared" si="5"/>
        <v>1.243290597710921</v>
      </c>
      <c r="L26" s="14">
        <f t="shared" si="6"/>
        <v>98.719133664496994</v>
      </c>
    </row>
    <row r="27" spans="1:12" x14ac:dyDescent="0.3">
      <c r="A27" s="3" t="s">
        <v>51</v>
      </c>
      <c r="B27" s="2" t="s">
        <v>50</v>
      </c>
      <c r="C27" s="12">
        <v>327412900</v>
      </c>
      <c r="D27" s="12">
        <v>374306676</v>
      </c>
      <c r="E27" s="12">
        <v>91403320</v>
      </c>
      <c r="F27" s="12">
        <v>68202295.019999996</v>
      </c>
      <c r="G27" s="13">
        <f t="shared" si="1"/>
        <v>259210604.98000002</v>
      </c>
      <c r="H27" s="13">
        <f t="shared" si="2"/>
        <v>306104380.98000002</v>
      </c>
      <c r="I27" s="13">
        <f t="shared" si="3"/>
        <v>23201024.980000004</v>
      </c>
      <c r="J27" s="13">
        <f t="shared" si="4"/>
        <v>20.83066825406085</v>
      </c>
      <c r="K27" s="14">
        <f t="shared" si="5"/>
        <v>18.220966761490516</v>
      </c>
      <c r="L27" s="14">
        <f t="shared" si="6"/>
        <v>74.616868424472983</v>
      </c>
    </row>
    <row r="28" spans="1:12" ht="37.5" x14ac:dyDescent="0.3">
      <c r="A28" s="3" t="s">
        <v>49</v>
      </c>
      <c r="B28" s="2" t="s">
        <v>48</v>
      </c>
      <c r="C28" s="12">
        <v>150905600</v>
      </c>
      <c r="D28" s="12">
        <v>155478460</v>
      </c>
      <c r="E28" s="12">
        <v>33857079</v>
      </c>
      <c r="F28" s="12">
        <v>30797447.969999999</v>
      </c>
      <c r="G28" s="13">
        <f t="shared" si="1"/>
        <v>120108152.03</v>
      </c>
      <c r="H28" s="13">
        <f t="shared" si="2"/>
        <v>124681012.03</v>
      </c>
      <c r="I28" s="13">
        <f t="shared" si="3"/>
        <v>3059631.0300000012</v>
      </c>
      <c r="J28" s="13">
        <f t="shared" si="4"/>
        <v>20.408419548379914</v>
      </c>
      <c r="K28" s="14">
        <f t="shared" si="5"/>
        <v>19.808176624594815</v>
      </c>
      <c r="L28" s="14">
        <f t="shared" si="6"/>
        <v>90.963098056982403</v>
      </c>
    </row>
    <row r="29" spans="1:12" x14ac:dyDescent="0.3">
      <c r="A29" s="3" t="s">
        <v>47</v>
      </c>
      <c r="B29" s="2" t="s">
        <v>46</v>
      </c>
      <c r="C29" s="12">
        <f>C30</f>
        <v>155100900</v>
      </c>
      <c r="D29" s="12">
        <f t="shared" ref="D29:F29" si="9">D30</f>
        <v>155496900</v>
      </c>
      <c r="E29" s="12">
        <f t="shared" si="9"/>
        <v>0</v>
      </c>
      <c r="F29" s="12">
        <f t="shared" si="9"/>
        <v>0</v>
      </c>
      <c r="G29" s="13">
        <f t="shared" si="1"/>
        <v>155100900</v>
      </c>
      <c r="H29" s="13">
        <f t="shared" si="2"/>
        <v>155496900</v>
      </c>
      <c r="I29" s="13"/>
      <c r="J29" s="13">
        <f t="shared" si="4"/>
        <v>0</v>
      </c>
      <c r="K29" s="14">
        <f t="shared" si="5"/>
        <v>0</v>
      </c>
      <c r="L29" s="14"/>
    </row>
    <row r="30" spans="1:12" ht="37.5" x14ac:dyDescent="0.3">
      <c r="A30" s="3" t="s">
        <v>45</v>
      </c>
      <c r="B30" s="2" t="s">
        <v>44</v>
      </c>
      <c r="C30" s="12">
        <v>155100900</v>
      </c>
      <c r="D30" s="12">
        <v>155496900</v>
      </c>
      <c r="E30" s="12"/>
      <c r="F30" s="12"/>
      <c r="G30" s="13">
        <f t="shared" si="1"/>
        <v>155100900</v>
      </c>
      <c r="H30" s="13">
        <f t="shared" si="2"/>
        <v>155496900</v>
      </c>
      <c r="I30" s="13"/>
      <c r="J30" s="13">
        <f t="shared" si="4"/>
        <v>0</v>
      </c>
      <c r="K30" s="14">
        <f t="shared" si="5"/>
        <v>0</v>
      </c>
      <c r="L30" s="14"/>
    </row>
    <row r="31" spans="1:12" x14ac:dyDescent="0.3">
      <c r="A31" s="3" t="s">
        <v>43</v>
      </c>
      <c r="B31" s="2" t="s">
        <v>42</v>
      </c>
      <c r="C31" s="12">
        <f>SUM(C32:C36)</f>
        <v>5632773182</v>
      </c>
      <c r="D31" s="12">
        <f t="shared" ref="D31:F31" si="10">SUM(D32:D36)</f>
        <v>5749048338</v>
      </c>
      <c r="E31" s="12">
        <f t="shared" si="10"/>
        <v>1202649469.8999999</v>
      </c>
      <c r="F31" s="12">
        <f t="shared" si="10"/>
        <v>932982842.39999998</v>
      </c>
      <c r="G31" s="13">
        <f t="shared" si="1"/>
        <v>4699790339.6000004</v>
      </c>
      <c r="H31" s="13">
        <f t="shared" si="2"/>
        <v>4816065495.6000004</v>
      </c>
      <c r="I31" s="13">
        <f t="shared" si="3"/>
        <v>269666627.49999988</v>
      </c>
      <c r="J31" s="13">
        <f t="shared" si="4"/>
        <v>16.563472596081535</v>
      </c>
      <c r="K31" s="14">
        <f t="shared" si="5"/>
        <v>16.228474480431476</v>
      </c>
      <c r="L31" s="14">
        <f t="shared" si="6"/>
        <v>77.577287958857823</v>
      </c>
    </row>
    <row r="32" spans="1:12" x14ac:dyDescent="0.3">
      <c r="A32" s="3" t="s">
        <v>41</v>
      </c>
      <c r="B32" s="2" t="s">
        <v>40</v>
      </c>
      <c r="C32" s="12">
        <v>1904475522</v>
      </c>
      <c r="D32" s="12">
        <v>1969895416</v>
      </c>
      <c r="E32" s="12">
        <v>376043458.45999998</v>
      </c>
      <c r="F32" s="12">
        <v>291360013.75</v>
      </c>
      <c r="G32" s="13">
        <f t="shared" si="1"/>
        <v>1613115508.25</v>
      </c>
      <c r="H32" s="13">
        <f t="shared" si="2"/>
        <v>1678535402.25</v>
      </c>
      <c r="I32" s="13">
        <f t="shared" si="3"/>
        <v>84683444.709999979</v>
      </c>
      <c r="J32" s="13">
        <f t="shared" si="4"/>
        <v>15.298700896088494</v>
      </c>
      <c r="K32" s="14">
        <f t="shared" si="5"/>
        <v>14.790633623668475</v>
      </c>
      <c r="L32" s="14">
        <f t="shared" si="6"/>
        <v>77.480410094939117</v>
      </c>
    </row>
    <row r="33" spans="1:12" x14ac:dyDescent="0.3">
      <c r="A33" s="3" t="s">
        <v>39</v>
      </c>
      <c r="B33" s="2" t="s">
        <v>38</v>
      </c>
      <c r="C33" s="12">
        <v>3030879365</v>
      </c>
      <c r="D33" s="12">
        <v>3066243257</v>
      </c>
      <c r="E33" s="12">
        <v>682782634.86000001</v>
      </c>
      <c r="F33" s="12">
        <v>524779690.19</v>
      </c>
      <c r="G33" s="13">
        <f t="shared" si="1"/>
        <v>2506099674.8099999</v>
      </c>
      <c r="H33" s="13">
        <f t="shared" si="2"/>
        <v>2541463566.8099999</v>
      </c>
      <c r="I33" s="13">
        <f t="shared" si="3"/>
        <v>158002944.67000002</v>
      </c>
      <c r="J33" s="13">
        <f t="shared" si="4"/>
        <v>17.314436735755731</v>
      </c>
      <c r="K33" s="14">
        <f t="shared" si="5"/>
        <v>17.114744206675965</v>
      </c>
      <c r="L33" s="14">
        <f t="shared" si="6"/>
        <v>76.85896849113665</v>
      </c>
    </row>
    <row r="34" spans="1:12" x14ac:dyDescent="0.3">
      <c r="A34" s="3" t="s">
        <v>37</v>
      </c>
      <c r="B34" s="2" t="s">
        <v>36</v>
      </c>
      <c r="C34" s="12">
        <v>418997094</v>
      </c>
      <c r="D34" s="12">
        <v>434458464</v>
      </c>
      <c r="E34" s="12">
        <v>94244807.959999993</v>
      </c>
      <c r="F34" s="12">
        <v>78430475.019999996</v>
      </c>
      <c r="G34" s="13">
        <f t="shared" si="1"/>
        <v>340566618.98000002</v>
      </c>
      <c r="H34" s="13">
        <f t="shared" si="2"/>
        <v>356027988.98000002</v>
      </c>
      <c r="I34" s="13">
        <f t="shared" si="3"/>
        <v>15814332.939999998</v>
      </c>
      <c r="J34" s="13">
        <f t="shared" si="4"/>
        <v>18.718620282364057</v>
      </c>
      <c r="K34" s="14">
        <f t="shared" si="5"/>
        <v>18.052467961586309</v>
      </c>
      <c r="L34" s="14">
        <f t="shared" si="6"/>
        <v>83.219942528067946</v>
      </c>
    </row>
    <row r="35" spans="1:12" x14ac:dyDescent="0.3">
      <c r="A35" s="3" t="s">
        <v>35</v>
      </c>
      <c r="B35" s="2" t="s">
        <v>34</v>
      </c>
      <c r="C35" s="12">
        <v>70698100</v>
      </c>
      <c r="D35" s="12">
        <v>70698100</v>
      </c>
      <c r="E35" s="12">
        <v>12192564</v>
      </c>
      <c r="F35" s="12">
        <v>10066573.130000001</v>
      </c>
      <c r="G35" s="13">
        <f t="shared" si="1"/>
        <v>60631526.869999997</v>
      </c>
      <c r="H35" s="13">
        <f t="shared" si="2"/>
        <v>60631526.869999997</v>
      </c>
      <c r="I35" s="13">
        <f t="shared" si="3"/>
        <v>2125990.8699999992</v>
      </c>
      <c r="J35" s="13">
        <f t="shared" si="4"/>
        <v>14.238817068634093</v>
      </c>
      <c r="K35" s="14">
        <f t="shared" si="5"/>
        <v>14.238817068634093</v>
      </c>
      <c r="L35" s="14">
        <f t="shared" si="6"/>
        <v>82.563217465989936</v>
      </c>
    </row>
    <row r="36" spans="1:12" x14ac:dyDescent="0.3">
      <c r="A36" s="3" t="s">
        <v>33</v>
      </c>
      <c r="B36" s="2" t="s">
        <v>32</v>
      </c>
      <c r="C36" s="12">
        <v>207723101</v>
      </c>
      <c r="D36" s="12">
        <v>207753101</v>
      </c>
      <c r="E36" s="12">
        <v>37386004.619999997</v>
      </c>
      <c r="F36" s="12">
        <v>28346090.309999999</v>
      </c>
      <c r="G36" s="13">
        <f t="shared" si="1"/>
        <v>179377010.69</v>
      </c>
      <c r="H36" s="13">
        <f t="shared" si="2"/>
        <v>179407010.69</v>
      </c>
      <c r="I36" s="13">
        <f t="shared" si="3"/>
        <v>9039914.3099999987</v>
      </c>
      <c r="J36" s="13">
        <f t="shared" si="4"/>
        <v>13.646094331125935</v>
      </c>
      <c r="K36" s="14">
        <f t="shared" si="5"/>
        <v>13.644123805401104</v>
      </c>
      <c r="L36" s="14">
        <f t="shared" si="6"/>
        <v>75.820057794664663</v>
      </c>
    </row>
    <row r="37" spans="1:12" x14ac:dyDescent="0.3">
      <c r="A37" s="3" t="s">
        <v>31</v>
      </c>
      <c r="B37" s="2" t="s">
        <v>30</v>
      </c>
      <c r="C37" s="12">
        <f>SUM(C38:C39)</f>
        <v>507426363</v>
      </c>
      <c r="D37" s="12">
        <f t="shared" ref="D37:F37" si="11">SUM(D38:D39)</f>
        <v>550428715</v>
      </c>
      <c r="E37" s="12">
        <f t="shared" si="11"/>
        <v>107097092.34</v>
      </c>
      <c r="F37" s="12">
        <f t="shared" si="11"/>
        <v>99586037.979999989</v>
      </c>
      <c r="G37" s="13">
        <f t="shared" si="1"/>
        <v>407840325.01999998</v>
      </c>
      <c r="H37" s="13">
        <f t="shared" si="2"/>
        <v>450842677.01999998</v>
      </c>
      <c r="I37" s="13">
        <f t="shared" si="3"/>
        <v>7511054.3600000143</v>
      </c>
      <c r="J37" s="13">
        <f t="shared" si="4"/>
        <v>19.625712269112039</v>
      </c>
      <c r="K37" s="14">
        <f t="shared" si="5"/>
        <v>18.092449624471353</v>
      </c>
      <c r="L37" s="14">
        <f t="shared" si="6"/>
        <v>92.986686943698942</v>
      </c>
    </row>
    <row r="38" spans="1:12" x14ac:dyDescent="0.3">
      <c r="A38" s="3" t="s">
        <v>29</v>
      </c>
      <c r="B38" s="2" t="s">
        <v>28</v>
      </c>
      <c r="C38" s="12">
        <v>479178963</v>
      </c>
      <c r="D38" s="12">
        <v>519599761</v>
      </c>
      <c r="E38" s="12">
        <v>98857413.010000005</v>
      </c>
      <c r="F38" s="12">
        <v>91777559.159999996</v>
      </c>
      <c r="G38" s="13">
        <f t="shared" si="1"/>
        <v>387401403.84000003</v>
      </c>
      <c r="H38" s="13">
        <f t="shared" si="2"/>
        <v>427822201.84000003</v>
      </c>
      <c r="I38" s="13">
        <f t="shared" si="3"/>
        <v>7079853.8500000089</v>
      </c>
      <c r="J38" s="13">
        <f t="shared" si="4"/>
        <v>19.153086058997125</v>
      </c>
      <c r="K38" s="14">
        <f t="shared" si="5"/>
        <v>17.663125745741056</v>
      </c>
      <c r="L38" s="14">
        <f t="shared" si="6"/>
        <v>92.83831769977246</v>
      </c>
    </row>
    <row r="39" spans="1:12" ht="37.5" x14ac:dyDescent="0.3">
      <c r="A39" s="3" t="s">
        <v>27</v>
      </c>
      <c r="B39" s="2" t="s">
        <v>26</v>
      </c>
      <c r="C39" s="12">
        <v>28247400</v>
      </c>
      <c r="D39" s="12">
        <v>30828954</v>
      </c>
      <c r="E39" s="12">
        <v>8239679.3300000001</v>
      </c>
      <c r="F39" s="12">
        <v>7808478.8200000003</v>
      </c>
      <c r="G39" s="13">
        <f t="shared" si="1"/>
        <v>20438921.18</v>
      </c>
      <c r="H39" s="13">
        <f t="shared" si="2"/>
        <v>23020475.18</v>
      </c>
      <c r="I39" s="13">
        <f t="shared" si="3"/>
        <v>431200.50999999978</v>
      </c>
      <c r="J39" s="13">
        <f t="shared" si="4"/>
        <v>27.643177141967051</v>
      </c>
      <c r="K39" s="14">
        <f t="shared" si="5"/>
        <v>25.328393626329326</v>
      </c>
      <c r="L39" s="14">
        <f t="shared" si="6"/>
        <v>94.766780444597714</v>
      </c>
    </row>
    <row r="40" spans="1:12" x14ac:dyDescent="0.3">
      <c r="A40" s="3" t="s">
        <v>25</v>
      </c>
      <c r="B40" s="2" t="s">
        <v>24</v>
      </c>
      <c r="C40" s="12">
        <f>C41</f>
        <v>7566800</v>
      </c>
      <c r="D40" s="12">
        <f t="shared" ref="D40:F40" si="12">D41</f>
        <v>7566800</v>
      </c>
      <c r="E40" s="12">
        <f t="shared" si="12"/>
        <v>0</v>
      </c>
      <c r="F40" s="12">
        <f t="shared" si="12"/>
        <v>0</v>
      </c>
      <c r="G40" s="13">
        <f t="shared" si="1"/>
        <v>7566800</v>
      </c>
      <c r="H40" s="13">
        <f t="shared" si="2"/>
        <v>7566800</v>
      </c>
      <c r="I40" s="13"/>
      <c r="J40" s="13">
        <f t="shared" si="4"/>
        <v>0</v>
      </c>
      <c r="K40" s="14">
        <f t="shared" si="5"/>
        <v>0</v>
      </c>
      <c r="L40" s="14"/>
    </row>
    <row r="41" spans="1:12" x14ac:dyDescent="0.3">
      <c r="A41" s="3" t="s">
        <v>23</v>
      </c>
      <c r="B41" s="2" t="s">
        <v>22</v>
      </c>
      <c r="C41" s="12">
        <v>7566800</v>
      </c>
      <c r="D41" s="12">
        <v>7566800</v>
      </c>
      <c r="E41" s="12"/>
      <c r="F41" s="12"/>
      <c r="G41" s="13">
        <f t="shared" si="1"/>
        <v>7566800</v>
      </c>
      <c r="H41" s="13">
        <f t="shared" si="2"/>
        <v>7566800</v>
      </c>
      <c r="I41" s="13"/>
      <c r="J41" s="13">
        <f t="shared" si="4"/>
        <v>0</v>
      </c>
      <c r="K41" s="14">
        <f t="shared" si="5"/>
        <v>0</v>
      </c>
      <c r="L41" s="14"/>
    </row>
    <row r="42" spans="1:12" x14ac:dyDescent="0.3">
      <c r="A42" s="3" t="s">
        <v>21</v>
      </c>
      <c r="B42" s="2" t="s">
        <v>20</v>
      </c>
      <c r="C42" s="12">
        <f>SUM(C43:C45)</f>
        <v>118223100</v>
      </c>
      <c r="D42" s="12">
        <f>SUM(D43:D45)</f>
        <v>121223100</v>
      </c>
      <c r="E42" s="12">
        <f>SUM(E43:E45)</f>
        <v>27257866</v>
      </c>
      <c r="F42" s="12">
        <f>SUM(F43:F45)</f>
        <v>21346855.77</v>
      </c>
      <c r="G42" s="13">
        <f t="shared" si="1"/>
        <v>96876244.230000004</v>
      </c>
      <c r="H42" s="13">
        <f t="shared" si="2"/>
        <v>99876244.230000004</v>
      </c>
      <c r="I42" s="13">
        <f t="shared" si="3"/>
        <v>5911010.2300000004</v>
      </c>
      <c r="J42" s="13">
        <f t="shared" si="4"/>
        <v>18.056416867769496</v>
      </c>
      <c r="K42" s="14">
        <f t="shared" si="5"/>
        <v>17.609561024260227</v>
      </c>
      <c r="L42" s="14">
        <f t="shared" si="6"/>
        <v>78.314479093851304</v>
      </c>
    </row>
    <row r="43" spans="1:12" x14ac:dyDescent="0.3">
      <c r="A43" s="3" t="s">
        <v>19</v>
      </c>
      <c r="B43" s="2" t="s">
        <v>18</v>
      </c>
      <c r="C43" s="12">
        <v>12722100</v>
      </c>
      <c r="D43" s="12">
        <v>12722100</v>
      </c>
      <c r="E43" s="12">
        <v>3451141</v>
      </c>
      <c r="F43" s="12">
        <v>3447349.84</v>
      </c>
      <c r="G43" s="13">
        <f t="shared" si="1"/>
        <v>9274750.1600000001</v>
      </c>
      <c r="H43" s="13">
        <f t="shared" si="2"/>
        <v>9274750.1600000001</v>
      </c>
      <c r="I43" s="13">
        <f t="shared" si="3"/>
        <v>3791.160000000149</v>
      </c>
      <c r="J43" s="13">
        <f t="shared" si="4"/>
        <v>27.097333301891979</v>
      </c>
      <c r="K43" s="14">
        <f t="shared" si="5"/>
        <v>27.097333301891979</v>
      </c>
      <c r="L43" s="14">
        <f t="shared" si="6"/>
        <v>99.890147635231358</v>
      </c>
    </row>
    <row r="44" spans="1:12" x14ac:dyDescent="0.3">
      <c r="A44" s="3" t="s">
        <v>17</v>
      </c>
      <c r="B44" s="2" t="s">
        <v>16</v>
      </c>
      <c r="C44" s="12">
        <v>22000000</v>
      </c>
      <c r="D44" s="12">
        <v>25000000</v>
      </c>
      <c r="E44" s="12">
        <v>3650000</v>
      </c>
      <c r="F44" s="12">
        <v>250000</v>
      </c>
      <c r="G44" s="13">
        <f t="shared" si="1"/>
        <v>21750000</v>
      </c>
      <c r="H44" s="13">
        <f t="shared" si="2"/>
        <v>24750000</v>
      </c>
      <c r="I44" s="13">
        <f t="shared" si="3"/>
        <v>3400000</v>
      </c>
      <c r="J44" s="13">
        <f t="shared" si="4"/>
        <v>1.1363636363636365</v>
      </c>
      <c r="K44" s="14">
        <f t="shared" si="5"/>
        <v>1</v>
      </c>
      <c r="L44" s="14">
        <f t="shared" si="6"/>
        <v>6.8493150684931505</v>
      </c>
    </row>
    <row r="45" spans="1:12" x14ac:dyDescent="0.3">
      <c r="A45" s="3" t="s">
        <v>15</v>
      </c>
      <c r="B45" s="2" t="s">
        <v>14</v>
      </c>
      <c r="C45" s="12">
        <v>83501000</v>
      </c>
      <c r="D45" s="12">
        <v>83501000</v>
      </c>
      <c r="E45" s="12">
        <v>20156725</v>
      </c>
      <c r="F45" s="12">
        <v>17649505.93</v>
      </c>
      <c r="G45" s="13">
        <f t="shared" si="1"/>
        <v>65851494.07</v>
      </c>
      <c r="H45" s="13">
        <f t="shared" si="2"/>
        <v>65851494.07</v>
      </c>
      <c r="I45" s="13">
        <f t="shared" si="3"/>
        <v>2507219.0700000003</v>
      </c>
      <c r="J45" s="13">
        <f t="shared" si="4"/>
        <v>21.1368797140154</v>
      </c>
      <c r="K45" s="14">
        <f t="shared" si="5"/>
        <v>21.1368797140154</v>
      </c>
      <c r="L45" s="14">
        <f t="shared" si="6"/>
        <v>87.561376810965072</v>
      </c>
    </row>
    <row r="46" spans="1:12" x14ac:dyDescent="0.3">
      <c r="A46" s="3" t="s">
        <v>13</v>
      </c>
      <c r="B46" s="2" t="s">
        <v>12</v>
      </c>
      <c r="C46" s="12">
        <f>SUM(C47:C50)</f>
        <v>1130206193</v>
      </c>
      <c r="D46" s="12">
        <f t="shared" ref="D46:F46" si="13">SUM(D47:D50)</f>
        <v>1174512686</v>
      </c>
      <c r="E46" s="12">
        <f t="shared" si="13"/>
        <v>160398108.75</v>
      </c>
      <c r="F46" s="12">
        <f t="shared" si="13"/>
        <v>142971633.13</v>
      </c>
      <c r="G46" s="13">
        <f t="shared" si="1"/>
        <v>987234559.87</v>
      </c>
      <c r="H46" s="13">
        <f t="shared" si="2"/>
        <v>1031541052.87</v>
      </c>
      <c r="I46" s="13">
        <f t="shared" si="3"/>
        <v>17426475.620000005</v>
      </c>
      <c r="J46" s="13">
        <f t="shared" si="4"/>
        <v>12.650048638514228</v>
      </c>
      <c r="K46" s="14">
        <f t="shared" si="5"/>
        <v>12.172847073871452</v>
      </c>
      <c r="L46" s="14">
        <f t="shared" si="6"/>
        <v>89.135485601540793</v>
      </c>
    </row>
    <row r="47" spans="1:12" x14ac:dyDescent="0.3">
      <c r="A47" s="3" t="s">
        <v>11</v>
      </c>
      <c r="B47" s="2" t="s">
        <v>10</v>
      </c>
      <c r="C47" s="12">
        <v>677752771</v>
      </c>
      <c r="D47" s="12">
        <v>696408386</v>
      </c>
      <c r="E47" s="12">
        <v>149574856</v>
      </c>
      <c r="F47" s="12">
        <v>134819636.41</v>
      </c>
      <c r="G47" s="13">
        <f t="shared" si="1"/>
        <v>542933134.59000003</v>
      </c>
      <c r="H47" s="13">
        <f t="shared" si="2"/>
        <v>561588749.59000003</v>
      </c>
      <c r="I47" s="13">
        <f t="shared" si="3"/>
        <v>14755219.590000004</v>
      </c>
      <c r="J47" s="13">
        <f t="shared" si="4"/>
        <v>19.892155691385582</v>
      </c>
      <c r="K47" s="14">
        <f t="shared" si="5"/>
        <v>19.359278136262994</v>
      </c>
      <c r="L47" s="14">
        <f t="shared" si="6"/>
        <v>90.135227280446117</v>
      </c>
    </row>
    <row r="48" spans="1:12" x14ac:dyDescent="0.3">
      <c r="A48" s="3" t="s">
        <v>9</v>
      </c>
      <c r="B48" s="2" t="s">
        <v>8</v>
      </c>
      <c r="C48" s="12">
        <v>428932475</v>
      </c>
      <c r="D48" s="12">
        <v>432917248</v>
      </c>
      <c r="E48" s="12">
        <v>2607282.75</v>
      </c>
      <c r="F48" s="12">
        <v>771788.84</v>
      </c>
      <c r="G48" s="13">
        <f t="shared" si="1"/>
        <v>428160686.16000003</v>
      </c>
      <c r="H48" s="13">
        <f t="shared" si="2"/>
        <v>432145459.16000003</v>
      </c>
      <c r="I48" s="13">
        <f t="shared" si="3"/>
        <v>1835493.9100000001</v>
      </c>
      <c r="J48" s="13">
        <f t="shared" si="4"/>
        <v>0.1799324800482873</v>
      </c>
      <c r="K48" s="14">
        <f t="shared" si="5"/>
        <v>0.17827629727517808</v>
      </c>
      <c r="L48" s="14">
        <f t="shared" si="6"/>
        <v>29.601271285210629</v>
      </c>
    </row>
    <row r="49" spans="1:12" x14ac:dyDescent="0.3">
      <c r="A49" s="3" t="s">
        <v>105</v>
      </c>
      <c r="B49" s="2" t="s">
        <v>106</v>
      </c>
      <c r="C49" s="12">
        <v>1180947</v>
      </c>
      <c r="D49" s="12">
        <v>22847052</v>
      </c>
      <c r="E49" s="12">
        <v>2811400</v>
      </c>
      <c r="F49" s="12">
        <v>2410616</v>
      </c>
      <c r="G49" s="13"/>
      <c r="H49" s="13"/>
      <c r="I49" s="13"/>
      <c r="J49" s="13"/>
      <c r="K49" s="14"/>
      <c r="L49" s="14"/>
    </row>
    <row r="50" spans="1:12" ht="37.5" x14ac:dyDescent="0.3">
      <c r="A50" s="3" t="s">
        <v>7</v>
      </c>
      <c r="B50" s="2" t="s">
        <v>6</v>
      </c>
      <c r="C50" s="12">
        <v>22340000</v>
      </c>
      <c r="D50" s="12">
        <v>22340000</v>
      </c>
      <c r="E50" s="12">
        <v>5404570</v>
      </c>
      <c r="F50" s="12">
        <v>4969591.88</v>
      </c>
      <c r="G50" s="13">
        <f t="shared" si="1"/>
        <v>17370408.120000001</v>
      </c>
      <c r="H50" s="13">
        <f t="shared" si="2"/>
        <v>17370408.120000001</v>
      </c>
      <c r="I50" s="13">
        <f t="shared" si="3"/>
        <v>434978.12000000011</v>
      </c>
      <c r="J50" s="13">
        <f t="shared" si="4"/>
        <v>22.245263563115486</v>
      </c>
      <c r="K50" s="14">
        <f t="shared" si="5"/>
        <v>22.245263563115486</v>
      </c>
      <c r="L50" s="14">
        <f t="shared" si="6"/>
        <v>91.951660909193507</v>
      </c>
    </row>
    <row r="51" spans="1:12" x14ac:dyDescent="0.3">
      <c r="A51" s="3" t="s">
        <v>5</v>
      </c>
      <c r="B51" s="2" t="s">
        <v>4</v>
      </c>
      <c r="C51" s="12">
        <f>SUM(C52:C53)</f>
        <v>43740500</v>
      </c>
      <c r="D51" s="12">
        <f t="shared" ref="D51:F51" si="14">SUM(D52:D53)</f>
        <v>43740500</v>
      </c>
      <c r="E51" s="12">
        <f t="shared" si="14"/>
        <v>8843400</v>
      </c>
      <c r="F51" s="12">
        <f t="shared" si="14"/>
        <v>7098163.1400000006</v>
      </c>
      <c r="G51" s="13">
        <f t="shared" si="1"/>
        <v>36642336.859999999</v>
      </c>
      <c r="H51" s="13">
        <f t="shared" si="2"/>
        <v>36642336.859999999</v>
      </c>
      <c r="I51" s="13">
        <f t="shared" si="3"/>
        <v>1745236.8599999994</v>
      </c>
      <c r="J51" s="13">
        <f t="shared" si="4"/>
        <v>16.227896663275455</v>
      </c>
      <c r="K51" s="14">
        <f t="shared" si="5"/>
        <v>16.227896663275455</v>
      </c>
      <c r="L51" s="14">
        <f t="shared" si="6"/>
        <v>80.265091932966968</v>
      </c>
    </row>
    <row r="52" spans="1:12" x14ac:dyDescent="0.3">
      <c r="A52" s="3" t="s">
        <v>3</v>
      </c>
      <c r="B52" s="2" t="s">
        <v>2</v>
      </c>
      <c r="C52" s="12">
        <v>25833600</v>
      </c>
      <c r="D52" s="12">
        <v>25833600</v>
      </c>
      <c r="E52" s="12">
        <v>5273500</v>
      </c>
      <c r="F52" s="12">
        <v>3898763.06</v>
      </c>
      <c r="G52" s="13">
        <f t="shared" si="1"/>
        <v>21934836.940000001</v>
      </c>
      <c r="H52" s="13">
        <f t="shared" si="2"/>
        <v>21934836.940000001</v>
      </c>
      <c r="I52" s="13">
        <f t="shared" si="3"/>
        <v>1374736.94</v>
      </c>
      <c r="J52" s="13">
        <f t="shared" si="4"/>
        <v>15.091830252074818</v>
      </c>
      <c r="K52" s="14">
        <f t="shared" si="5"/>
        <v>15.091830252074818</v>
      </c>
      <c r="L52" s="14">
        <f t="shared" si="6"/>
        <v>73.931223286242528</v>
      </c>
    </row>
    <row r="53" spans="1:12" x14ac:dyDescent="0.3">
      <c r="A53" s="3" t="s">
        <v>1</v>
      </c>
      <c r="B53" s="2" t="s">
        <v>0</v>
      </c>
      <c r="C53" s="12">
        <v>17906900</v>
      </c>
      <c r="D53" s="12">
        <v>17906900</v>
      </c>
      <c r="E53" s="12">
        <v>3569900</v>
      </c>
      <c r="F53" s="12">
        <v>3199400.08</v>
      </c>
      <c r="G53" s="13">
        <f t="shared" si="1"/>
        <v>14707499.92</v>
      </c>
      <c r="H53" s="13">
        <f t="shared" si="2"/>
        <v>14707499.92</v>
      </c>
      <c r="I53" s="13">
        <f t="shared" si="3"/>
        <v>370499.91999999993</v>
      </c>
      <c r="J53" s="13">
        <f t="shared" si="4"/>
        <v>17.866856239773497</v>
      </c>
      <c r="K53" s="14">
        <f t="shared" si="5"/>
        <v>17.866856239773497</v>
      </c>
      <c r="L53" s="14">
        <f t="shared" si="6"/>
        <v>89.621560267794621</v>
      </c>
    </row>
  </sheetData>
  <autoFilter ref="A4:II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dcterms:created xsi:type="dcterms:W3CDTF">2018-03-26T08:21:38Z</dcterms:created>
  <dcterms:modified xsi:type="dcterms:W3CDTF">2023-04-05T07:11:48Z</dcterms:modified>
</cp:coreProperties>
</file>