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33.9\общие папки\OCЭПП\ЛЮДМИЛА\ЭФФЕКТИВНОСТЬ МП\2022\2022\"/>
    </mc:Choice>
  </mc:AlternateContent>
  <bookViews>
    <workbookView xWindow="0" yWindow="0" windowWidth="28800" windowHeight="12330" activeTab="1"/>
  </bookViews>
  <sheets>
    <sheet name="приложение 1" sheetId="1" r:id="rId1"/>
    <sheet name="приложение 2" sheetId="2" r:id="rId2"/>
  </sheets>
  <calcPr calcId="162913" refMode="R1C1"/>
</workbook>
</file>

<file path=xl/calcChain.xml><?xml version="1.0" encoding="utf-8"?>
<calcChain xmlns="http://schemas.openxmlformats.org/spreadsheetml/2006/main">
  <c r="F134" i="1" l="1"/>
  <c r="G134" i="1"/>
  <c r="G37" i="2" l="1"/>
  <c r="G38" i="2"/>
  <c r="G39" i="2"/>
  <c r="G40" i="2"/>
  <c r="G41" i="2"/>
  <c r="G42" i="2"/>
  <c r="G43" i="2"/>
  <c r="G36" i="2"/>
  <c r="F13" i="1" l="1"/>
  <c r="G146" i="1" l="1"/>
  <c r="F146" i="1"/>
  <c r="H120" i="1" l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6" i="1"/>
  <c r="H147" i="1"/>
  <c r="H148" i="1"/>
  <c r="H149" i="1"/>
  <c r="H150" i="1"/>
  <c r="H151" i="1"/>
  <c r="H119" i="1"/>
  <c r="H100" i="1" l="1"/>
  <c r="H101" i="1"/>
  <c r="H102" i="1"/>
  <c r="H103" i="1"/>
  <c r="H104" i="1"/>
  <c r="H105" i="1"/>
  <c r="H106" i="1"/>
  <c r="H107" i="1"/>
  <c r="H108" i="1"/>
  <c r="H109" i="1"/>
  <c r="H110" i="1"/>
  <c r="H111" i="1"/>
  <c r="H99" i="1"/>
  <c r="F111" i="1"/>
  <c r="G111" i="1"/>
  <c r="F109" i="1"/>
  <c r="G109" i="1"/>
  <c r="H192" i="1" l="1"/>
  <c r="H193" i="1"/>
  <c r="H194" i="1"/>
  <c r="H195" i="1"/>
  <c r="H197" i="1"/>
  <c r="H191" i="1"/>
  <c r="H187" i="1"/>
  <c r="H188" i="1"/>
  <c r="H189" i="1"/>
  <c r="H186" i="1"/>
  <c r="H157" i="1"/>
  <c r="H158" i="1"/>
  <c r="H159" i="1"/>
  <c r="H160" i="1"/>
  <c r="H161" i="1"/>
  <c r="H162" i="1"/>
  <c r="H163" i="1"/>
  <c r="H156" i="1"/>
  <c r="H179" i="1"/>
  <c r="H180" i="1"/>
  <c r="H181" i="1"/>
  <c r="H182" i="1"/>
  <c r="H183" i="1"/>
  <c r="H184" i="1"/>
  <c r="H178" i="1"/>
  <c r="H166" i="1"/>
  <c r="H167" i="1"/>
  <c r="H168" i="1"/>
  <c r="H169" i="1"/>
  <c r="H170" i="1"/>
  <c r="H171" i="1"/>
  <c r="H172" i="1"/>
  <c r="H165" i="1"/>
  <c r="H65" i="1" l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64" i="1"/>
  <c r="H48" i="1"/>
  <c r="H49" i="1"/>
  <c r="H50" i="1"/>
  <c r="H51" i="1"/>
  <c r="H52" i="1"/>
  <c r="H47" i="1"/>
  <c r="F44" i="1" l="1"/>
  <c r="G44" i="1"/>
  <c r="F45" i="1"/>
  <c r="G45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29" i="1"/>
  <c r="H114" i="1" l="1"/>
  <c r="H115" i="1"/>
  <c r="H116" i="1"/>
  <c r="H117" i="1"/>
  <c r="H113" i="1"/>
  <c r="H55" i="1" l="1"/>
  <c r="H56" i="1"/>
  <c r="H57" i="1"/>
  <c r="H58" i="1"/>
  <c r="H59" i="1"/>
  <c r="H54" i="1"/>
  <c r="H8" i="1"/>
  <c r="H9" i="1"/>
  <c r="H10" i="1"/>
  <c r="H11" i="1"/>
  <c r="H12" i="1"/>
  <c r="H13" i="1"/>
  <c r="H14" i="1"/>
  <c r="H16" i="1"/>
  <c r="H17" i="1"/>
  <c r="H18" i="1"/>
  <c r="H19" i="1"/>
  <c r="H20" i="1"/>
  <c r="H21" i="1"/>
  <c r="H22" i="1"/>
  <c r="H23" i="1"/>
  <c r="H24" i="1"/>
  <c r="H25" i="1"/>
  <c r="H26" i="1"/>
  <c r="H7" i="1"/>
  <c r="F117" i="1" l="1"/>
  <c r="G117" i="1"/>
  <c r="F97" i="1" l="1"/>
  <c r="G97" i="1"/>
  <c r="F96" i="1"/>
  <c r="G96" i="1"/>
  <c r="F95" i="1"/>
  <c r="G95" i="1"/>
  <c r="F94" i="1"/>
  <c r="G94" i="1"/>
  <c r="F93" i="1"/>
  <c r="G93" i="1"/>
  <c r="F92" i="1"/>
  <c r="G92" i="1"/>
  <c r="F91" i="1"/>
  <c r="G91" i="1"/>
  <c r="F90" i="1"/>
  <c r="G90" i="1"/>
  <c r="F89" i="1"/>
  <c r="G89" i="1"/>
  <c r="F88" i="1"/>
  <c r="G88" i="1"/>
  <c r="G29" i="1"/>
  <c r="E63" i="2" l="1"/>
  <c r="F63" i="2"/>
  <c r="E19" i="2"/>
  <c r="F19" i="2"/>
  <c r="F29" i="1" l="1"/>
  <c r="F24" i="1"/>
  <c r="G24" i="1"/>
  <c r="G175" i="1"/>
  <c r="F104" i="2" l="1"/>
  <c r="F103" i="2"/>
  <c r="F25" i="2"/>
  <c r="F26" i="2"/>
  <c r="F27" i="2"/>
  <c r="F28" i="2"/>
  <c r="F29" i="2"/>
  <c r="F30" i="2"/>
  <c r="F31" i="2"/>
  <c r="F32" i="2"/>
  <c r="F33" i="2"/>
  <c r="F91" i="2"/>
  <c r="F92" i="2"/>
  <c r="F93" i="2"/>
  <c r="F94" i="2"/>
  <c r="F95" i="2"/>
  <c r="F96" i="2"/>
  <c r="F97" i="2"/>
  <c r="F98" i="2"/>
  <c r="F99" i="2"/>
  <c r="F100" i="2"/>
  <c r="E91" i="2"/>
  <c r="E92" i="2"/>
  <c r="E93" i="2"/>
  <c r="E94" i="2"/>
  <c r="E95" i="2"/>
  <c r="E96" i="2"/>
  <c r="E97" i="2"/>
  <c r="E98" i="2"/>
  <c r="E99" i="2"/>
  <c r="E100" i="2"/>
  <c r="C101" i="2"/>
  <c r="F83" i="2"/>
  <c r="F84" i="2"/>
  <c r="F85" i="2"/>
  <c r="F86" i="2"/>
  <c r="F87" i="2"/>
  <c r="E83" i="2"/>
  <c r="E84" i="2"/>
  <c r="E85" i="2"/>
  <c r="E86" i="2"/>
  <c r="E87" i="2"/>
  <c r="E74" i="2"/>
  <c r="E75" i="2"/>
  <c r="E76" i="2"/>
  <c r="E77" i="2"/>
  <c r="E78" i="2"/>
  <c r="E79" i="2"/>
  <c r="F74" i="2"/>
  <c r="F75" i="2"/>
  <c r="F76" i="2"/>
  <c r="F77" i="2"/>
  <c r="F78" i="2"/>
  <c r="F79" i="2"/>
  <c r="F59" i="2"/>
  <c r="F60" i="2"/>
  <c r="F61" i="2"/>
  <c r="F62" i="2"/>
  <c r="F64" i="2"/>
  <c r="F65" i="2"/>
  <c r="F66" i="2"/>
  <c r="F67" i="2"/>
  <c r="F68" i="2"/>
  <c r="F69" i="2"/>
  <c r="F70" i="2"/>
  <c r="E59" i="2"/>
  <c r="E60" i="2"/>
  <c r="E61" i="2"/>
  <c r="E62" i="2"/>
  <c r="E64" i="2"/>
  <c r="E65" i="2"/>
  <c r="E66" i="2"/>
  <c r="E67" i="2"/>
  <c r="E68" i="2"/>
  <c r="E69" i="2"/>
  <c r="E70" i="2"/>
  <c r="F48" i="2"/>
  <c r="F49" i="2"/>
  <c r="F50" i="2"/>
  <c r="F45" i="2"/>
  <c r="E37" i="2"/>
  <c r="E38" i="2"/>
  <c r="E39" i="2"/>
  <c r="E40" i="2"/>
  <c r="E41" i="2"/>
  <c r="E42" i="2"/>
  <c r="F38" i="2"/>
  <c r="F40" i="2"/>
  <c r="F41" i="2"/>
  <c r="F42" i="2"/>
  <c r="F36" i="2"/>
  <c r="E25" i="2"/>
  <c r="E26" i="2"/>
  <c r="E27" i="2"/>
  <c r="E28" i="2"/>
  <c r="E29" i="2"/>
  <c r="E30" i="2"/>
  <c r="E31" i="2"/>
  <c r="E32" i="2"/>
  <c r="E33" i="2"/>
  <c r="F10" i="2"/>
  <c r="F11" i="2"/>
  <c r="F12" i="2"/>
  <c r="F13" i="2"/>
  <c r="F14" i="2"/>
  <c r="F15" i="2"/>
  <c r="F16" i="2"/>
  <c r="F17" i="2"/>
  <c r="F18" i="2"/>
  <c r="F20" i="2"/>
  <c r="F21" i="2"/>
  <c r="E10" i="2"/>
  <c r="E11" i="2"/>
  <c r="E12" i="2"/>
  <c r="E13" i="2"/>
  <c r="E14" i="2"/>
  <c r="E15" i="2"/>
  <c r="E16" i="2"/>
  <c r="E17" i="2"/>
  <c r="E18" i="2"/>
  <c r="E20" i="2"/>
  <c r="E21" i="2"/>
  <c r="D22" i="2"/>
  <c r="G195" i="1" l="1"/>
  <c r="F195" i="1"/>
  <c r="G11" i="1"/>
  <c r="F11" i="1"/>
  <c r="G26" i="1"/>
  <c r="F26" i="1"/>
  <c r="F174" i="1" l="1"/>
  <c r="G174" i="1"/>
  <c r="E130" i="2" l="1"/>
  <c r="F130" i="2"/>
  <c r="D105" i="2"/>
  <c r="C105" i="2"/>
  <c r="E104" i="2"/>
  <c r="F105" i="2" l="1"/>
  <c r="F25" i="1"/>
  <c r="G25" i="1"/>
  <c r="F23" i="1"/>
  <c r="G23" i="1"/>
  <c r="F21" i="1"/>
  <c r="G21" i="1"/>
  <c r="F175" i="1" l="1"/>
  <c r="G108" i="1"/>
  <c r="F108" i="1"/>
  <c r="G37" i="1"/>
  <c r="F37" i="1"/>
  <c r="G32" i="1"/>
  <c r="G33" i="1"/>
  <c r="F32" i="1"/>
  <c r="G151" i="1" l="1"/>
  <c r="G149" i="1"/>
  <c r="G150" i="1"/>
  <c r="F149" i="1"/>
  <c r="F150" i="1"/>
  <c r="F151" i="1"/>
  <c r="F52" i="1"/>
  <c r="G52" i="1"/>
  <c r="F41" i="1"/>
  <c r="G41" i="1"/>
  <c r="D108" i="2" l="1"/>
  <c r="C108" i="2"/>
  <c r="E49" i="2" l="1"/>
  <c r="D43" i="2" l="1"/>
  <c r="C43" i="2"/>
  <c r="F110" i="1" l="1"/>
  <c r="G110" i="1"/>
  <c r="D123" i="2" l="1"/>
  <c r="E122" i="2"/>
  <c r="C123" i="2"/>
  <c r="F184" i="1" l="1"/>
  <c r="G184" i="1"/>
  <c r="F22" i="1" l="1"/>
  <c r="G22" i="1"/>
  <c r="F20" i="1"/>
  <c r="G20" i="1"/>
  <c r="F19" i="1"/>
  <c r="G19" i="1"/>
  <c r="F18" i="1"/>
  <c r="G18" i="1"/>
  <c r="G42" i="1" l="1"/>
  <c r="G43" i="1"/>
  <c r="F42" i="1"/>
  <c r="F43" i="1"/>
  <c r="F30" i="1"/>
  <c r="F31" i="1"/>
  <c r="F33" i="1"/>
  <c r="F34" i="1"/>
  <c r="F35" i="1"/>
  <c r="F36" i="1"/>
  <c r="F38" i="1"/>
  <c r="F39" i="1"/>
  <c r="F40" i="1"/>
  <c r="G30" i="1"/>
  <c r="G31" i="1"/>
  <c r="G34" i="1"/>
  <c r="G35" i="1"/>
  <c r="G36" i="1"/>
  <c r="G38" i="1"/>
  <c r="G39" i="1"/>
  <c r="G40" i="1"/>
  <c r="F48" i="1"/>
  <c r="F49" i="1"/>
  <c r="F50" i="1"/>
  <c r="F51" i="1"/>
  <c r="G8" i="1"/>
  <c r="G9" i="1"/>
  <c r="G10" i="1"/>
  <c r="G12" i="1"/>
  <c r="G13" i="1"/>
  <c r="G14" i="1"/>
  <c r="G16" i="1"/>
  <c r="G17" i="1"/>
  <c r="F8" i="1"/>
  <c r="F9" i="1"/>
  <c r="F10" i="1"/>
  <c r="F12" i="1"/>
  <c r="F14" i="1"/>
  <c r="F16" i="1"/>
  <c r="F17" i="1"/>
  <c r="F131" i="1" l="1"/>
  <c r="G131" i="1"/>
  <c r="F167" i="1" l="1"/>
  <c r="G167" i="1"/>
  <c r="G142" i="1" l="1"/>
  <c r="G141" i="1"/>
  <c r="F141" i="1"/>
  <c r="F142" i="1"/>
  <c r="G81" i="1"/>
  <c r="F81" i="1"/>
  <c r="F87" i="1"/>
  <c r="G87" i="1"/>
  <c r="G86" i="1"/>
  <c r="F86" i="1"/>
  <c r="G51" i="1"/>
  <c r="E50" i="2"/>
  <c r="G7" i="1" l="1"/>
  <c r="F7" i="1"/>
  <c r="D118" i="2" l="1"/>
  <c r="C118" i="2"/>
  <c r="F179" i="1" l="1"/>
  <c r="G179" i="1"/>
  <c r="F196" i="1" l="1"/>
  <c r="G148" i="1" l="1"/>
  <c r="F148" i="1"/>
  <c r="C22" i="2" l="1"/>
  <c r="G192" i="1" l="1"/>
  <c r="G193" i="1"/>
  <c r="G194" i="1"/>
  <c r="G197" i="1"/>
  <c r="F192" i="1"/>
  <c r="F193" i="1"/>
  <c r="F194" i="1"/>
  <c r="F197" i="1"/>
  <c r="G191" i="1"/>
  <c r="F191" i="1"/>
  <c r="D132" i="2"/>
  <c r="C132" i="2"/>
  <c r="E131" i="2"/>
  <c r="D101" i="2"/>
  <c r="F101" i="2" s="1"/>
  <c r="D80" i="2"/>
  <c r="C80" i="2"/>
  <c r="F37" i="2"/>
  <c r="E132" i="2" l="1"/>
  <c r="F132" i="2"/>
  <c r="G147" i="1"/>
  <c r="F147" i="1"/>
  <c r="G116" i="1"/>
  <c r="F116" i="1"/>
  <c r="F82" i="1"/>
  <c r="G82" i="1"/>
  <c r="F144" i="1" l="1"/>
  <c r="G144" i="1"/>
  <c r="G172" i="1" l="1"/>
  <c r="F172" i="1"/>
  <c r="G163" i="1"/>
  <c r="F163" i="1"/>
  <c r="G85" i="1"/>
  <c r="F85" i="1"/>
  <c r="G83" i="1"/>
  <c r="F83" i="1"/>
  <c r="G68" i="1"/>
  <c r="F68" i="1"/>
  <c r="E117" i="2" l="1"/>
  <c r="F117" i="2"/>
  <c r="F112" i="2" l="1"/>
  <c r="F113" i="2"/>
  <c r="F47" i="2"/>
  <c r="E126" i="2"/>
  <c r="D114" i="2"/>
  <c r="E113" i="2"/>
  <c r="C114" i="2"/>
  <c r="E103" i="2"/>
  <c r="D88" i="2"/>
  <c r="D71" i="2"/>
  <c r="C71" i="2"/>
  <c r="F123" i="2" l="1"/>
  <c r="E123" i="2"/>
  <c r="D52" i="2"/>
  <c r="C52" i="2"/>
  <c r="E47" i="2"/>
  <c r="E48" i="2"/>
  <c r="E51" i="2"/>
  <c r="E46" i="2"/>
  <c r="E24" i="2" l="1"/>
  <c r="F24" i="2"/>
  <c r="C34" i="2"/>
  <c r="D34" i="2"/>
  <c r="E36" i="2"/>
  <c r="E45" i="2"/>
  <c r="E54" i="2"/>
  <c r="F54" i="2"/>
  <c r="E55" i="2"/>
  <c r="F55" i="2"/>
  <c r="C56" i="2"/>
  <c r="D56" i="2"/>
  <c r="E58" i="2"/>
  <c r="F58" i="2"/>
  <c r="E73" i="2"/>
  <c r="F73" i="2"/>
  <c r="E82" i="2"/>
  <c r="F82" i="2"/>
  <c r="C88" i="2"/>
  <c r="E90" i="2"/>
  <c r="F90" i="2"/>
  <c r="E107" i="2"/>
  <c r="F107" i="2"/>
  <c r="E101" i="2" l="1"/>
  <c r="F88" i="2"/>
  <c r="E80" i="2"/>
  <c r="E43" i="2"/>
  <c r="F71" i="2"/>
  <c r="F56" i="2"/>
  <c r="E108" i="2"/>
  <c r="E52" i="2"/>
  <c r="F80" i="2"/>
  <c r="E71" i="2"/>
  <c r="E56" i="2"/>
  <c r="F52" i="2"/>
  <c r="F108" i="2"/>
  <c r="E105" i="2"/>
  <c r="E88" i="2"/>
  <c r="F43" i="2"/>
  <c r="E34" i="2"/>
  <c r="F34" i="2"/>
  <c r="G188" i="1" l="1"/>
  <c r="F188" i="1"/>
  <c r="F187" i="1"/>
  <c r="G187" i="1"/>
  <c r="G180" i="1"/>
  <c r="G181" i="1"/>
  <c r="G182" i="1"/>
  <c r="G183" i="1"/>
  <c r="F180" i="1"/>
  <c r="F181" i="1"/>
  <c r="F182" i="1"/>
  <c r="F183" i="1"/>
  <c r="F162" i="1"/>
  <c r="G162" i="1"/>
  <c r="F103" i="1" l="1"/>
  <c r="G107" i="1"/>
  <c r="G106" i="1"/>
  <c r="G105" i="1"/>
  <c r="G104" i="1"/>
  <c r="G103" i="1"/>
  <c r="G102" i="1"/>
  <c r="G101" i="1"/>
  <c r="G100" i="1"/>
  <c r="G99" i="1"/>
  <c r="F106" i="1"/>
  <c r="G66" i="1"/>
  <c r="F66" i="1"/>
  <c r="G65" i="1"/>
  <c r="F65" i="1"/>
  <c r="G64" i="1"/>
  <c r="F64" i="1"/>
  <c r="G62" i="1"/>
  <c r="G61" i="1"/>
  <c r="F62" i="1"/>
  <c r="F61" i="1"/>
  <c r="G59" i="1"/>
  <c r="F59" i="1"/>
  <c r="G58" i="1"/>
  <c r="F58" i="1"/>
  <c r="G57" i="1"/>
  <c r="F57" i="1"/>
  <c r="G56" i="1"/>
  <c r="F56" i="1"/>
  <c r="G55" i="1"/>
  <c r="F55" i="1"/>
  <c r="G54" i="1"/>
  <c r="F54" i="1"/>
  <c r="D128" i="2" l="1"/>
  <c r="D133" i="2" l="1"/>
  <c r="G170" i="1"/>
  <c r="G171" i="1"/>
  <c r="F170" i="1"/>
  <c r="F171" i="1"/>
  <c r="F107" i="1" l="1"/>
  <c r="F169" i="1" l="1"/>
  <c r="G169" i="1" l="1"/>
  <c r="F105" i="1" l="1"/>
  <c r="G189" i="1" l="1"/>
  <c r="F189" i="1"/>
  <c r="G186" i="1"/>
  <c r="F186" i="1"/>
  <c r="G126" i="1"/>
  <c r="G127" i="1"/>
  <c r="G128" i="1"/>
  <c r="G129" i="1"/>
  <c r="G130" i="1"/>
  <c r="G132" i="1"/>
  <c r="G133" i="1"/>
  <c r="G135" i="1"/>
  <c r="G136" i="1"/>
  <c r="G137" i="1"/>
  <c r="G138" i="1"/>
  <c r="G139" i="1"/>
  <c r="G140" i="1"/>
  <c r="G143" i="1"/>
  <c r="F126" i="1"/>
  <c r="F127" i="1"/>
  <c r="F128" i="1"/>
  <c r="F129" i="1"/>
  <c r="F130" i="1"/>
  <c r="F132" i="1"/>
  <c r="F133" i="1"/>
  <c r="F135" i="1"/>
  <c r="F136" i="1"/>
  <c r="F137" i="1"/>
  <c r="F138" i="1"/>
  <c r="F139" i="1"/>
  <c r="F140" i="1"/>
  <c r="F143" i="1"/>
  <c r="F104" i="1"/>
  <c r="G84" i="1"/>
  <c r="F84" i="1"/>
  <c r="F127" i="2"/>
  <c r="F125" i="2"/>
  <c r="E127" i="2"/>
  <c r="E125" i="2"/>
  <c r="C128" i="2"/>
  <c r="E128" i="2" l="1"/>
  <c r="F128" i="2"/>
  <c r="C133" i="2"/>
  <c r="E133" i="2" l="1"/>
  <c r="F133" i="2"/>
  <c r="G178" i="1"/>
  <c r="F178" i="1"/>
  <c r="G166" i="1"/>
  <c r="G168" i="1"/>
  <c r="F166" i="1"/>
  <c r="F168" i="1"/>
  <c r="F154" i="1"/>
  <c r="G120" i="1"/>
  <c r="G121" i="1"/>
  <c r="G122" i="1"/>
  <c r="G123" i="1"/>
  <c r="G124" i="1"/>
  <c r="G125" i="1"/>
  <c r="F120" i="1"/>
  <c r="F121" i="1"/>
  <c r="F122" i="1"/>
  <c r="F123" i="1"/>
  <c r="F124" i="1"/>
  <c r="F125" i="1"/>
  <c r="G114" i="1"/>
  <c r="G115" i="1"/>
  <c r="F114" i="1"/>
  <c r="F115" i="1"/>
  <c r="F100" i="1"/>
  <c r="F101" i="1"/>
  <c r="F102" i="1"/>
  <c r="G67" i="1"/>
  <c r="G69" i="1"/>
  <c r="G70" i="1"/>
  <c r="G71" i="1"/>
  <c r="G72" i="1"/>
  <c r="G73" i="1"/>
  <c r="G74" i="1"/>
  <c r="G75" i="1"/>
  <c r="G76" i="1"/>
  <c r="G77" i="1"/>
  <c r="G78" i="1"/>
  <c r="G79" i="1"/>
  <c r="G80" i="1"/>
  <c r="F67" i="1"/>
  <c r="F69" i="1"/>
  <c r="F70" i="1"/>
  <c r="F71" i="1"/>
  <c r="F72" i="1"/>
  <c r="F73" i="1"/>
  <c r="F74" i="1"/>
  <c r="F75" i="1"/>
  <c r="F76" i="1"/>
  <c r="F77" i="1"/>
  <c r="F78" i="1"/>
  <c r="F79" i="1"/>
  <c r="F80" i="1"/>
  <c r="G48" i="1"/>
  <c r="G49" i="1"/>
  <c r="G50" i="1"/>
  <c r="G154" i="1" l="1"/>
  <c r="F9" i="2" l="1"/>
  <c r="E9" i="2" l="1"/>
  <c r="E22" i="2" l="1"/>
  <c r="F22" i="2"/>
  <c r="F111" i="2"/>
  <c r="E120" i="2"/>
  <c r="E121" i="2"/>
  <c r="F121" i="2" l="1"/>
  <c r="F120" i="2"/>
  <c r="G165" i="1"/>
  <c r="F165" i="1"/>
  <c r="G157" i="1"/>
  <c r="G158" i="1"/>
  <c r="G159" i="1"/>
  <c r="G160" i="1"/>
  <c r="G161" i="1"/>
  <c r="G156" i="1"/>
  <c r="F157" i="1"/>
  <c r="F158" i="1"/>
  <c r="F159" i="1"/>
  <c r="F160" i="1"/>
  <c r="F161" i="1"/>
  <c r="F156" i="1"/>
  <c r="G119" i="1" l="1"/>
  <c r="F119" i="1"/>
  <c r="F99" i="1"/>
  <c r="F114" i="2" l="1"/>
  <c r="F118" i="2"/>
  <c r="E114" i="2"/>
  <c r="E118" i="2"/>
  <c r="F110" i="2"/>
  <c r="E111" i="2"/>
  <c r="E112" i="2"/>
  <c r="E110" i="2"/>
  <c r="G153" i="1" l="1"/>
  <c r="F153" i="1"/>
  <c r="G113" i="1"/>
  <c r="F113" i="1"/>
  <c r="G47" i="1"/>
  <c r="F47" i="1"/>
  <c r="F116" i="2" l="1"/>
  <c r="E116" i="2"/>
</calcChain>
</file>

<file path=xl/sharedStrings.xml><?xml version="1.0" encoding="utf-8"?>
<sst xmlns="http://schemas.openxmlformats.org/spreadsheetml/2006/main" count="550" uniqueCount="352">
  <si>
    <t>№ п/п</t>
  </si>
  <si>
    <t>плановое значение</t>
  </si>
  <si>
    <t>фактическое значение</t>
  </si>
  <si>
    <t>Отклонение</t>
  </si>
  <si>
    <t xml:space="preserve">абсолютное
значение (+/-)
</t>
  </si>
  <si>
    <t>относительное значение (%)</t>
  </si>
  <si>
    <t xml:space="preserve">
Единица 
измерения
</t>
  </si>
  <si>
    <t>абсолютное
значение (+/-)</t>
  </si>
  <si>
    <t>плановое    значение</t>
  </si>
  <si>
    <t>Наименование   
мероприятий</t>
  </si>
  <si>
    <t>Объем финансирования, тыс.рублей</t>
  </si>
  <si>
    <t>да/нет</t>
  </si>
  <si>
    <t>да</t>
  </si>
  <si>
    <t>%</t>
  </si>
  <si>
    <t>7.</t>
  </si>
  <si>
    <t>Количество отремонтированных жилых помещений муниципального жилищного фонда в год</t>
  </si>
  <si>
    <t>Ликвидация несанкционированных свалок</t>
  </si>
  <si>
    <t>Уровень удовлетворенности населения муниципального образования качеством предоставления муниципальных услуг</t>
  </si>
  <si>
    <t>Итого по программе:</t>
  </si>
  <si>
    <t>км</t>
  </si>
  <si>
    <t>таблица № 2</t>
  </si>
  <si>
    <t xml:space="preserve">                                               таблица № 1 </t>
  </si>
  <si>
    <t>Площадь земель общего пользования, подлежащая содержанию</t>
  </si>
  <si>
    <t>чел</t>
  </si>
  <si>
    <t>ед</t>
  </si>
  <si>
    <t>шт</t>
  </si>
  <si>
    <t>Количество высаженных деревьев и кустарников</t>
  </si>
  <si>
    <t>мин</t>
  </si>
  <si>
    <t>Количество отловленных безнадзорных животных</t>
  </si>
  <si>
    <t>тыс.чел</t>
  </si>
  <si>
    <t>Количество предоставляемых помещений, находящихся в муниципальной собственности, в пользование социально ориентированным некоммерческим организациям</t>
  </si>
  <si>
    <t>Количество консультаций, предоставленных некоммерческим организациям по ведению уставной деятельности</t>
  </si>
  <si>
    <t>Предоставление субсидий организациям коммунального комплекса, предоставляющим коммунальные услуги населению</t>
  </si>
  <si>
    <t>Поддержка технического состояния жилищного фонда</t>
  </si>
  <si>
    <t>Улучшение санитарного состояния городских территорий</t>
  </si>
  <si>
    <t>Благоустройство и озеленение города</t>
  </si>
  <si>
    <t>Организационное обеспечение функционирования отрасли</t>
  </si>
  <si>
    <t>Осуществление полномочий в области градостроительной деятельности</t>
  </si>
  <si>
    <t>Улучшение жилищных условий отдельных категорий граждан</t>
  </si>
  <si>
    <t>Создание условий для деятельности народных дружин</t>
  </si>
  <si>
    <t>Всего по программам:</t>
  </si>
  <si>
    <t xml:space="preserve">Результат реализации 
программы
</t>
  </si>
  <si>
    <t>Общая распространённость наркомании на 100 тыс. человек</t>
  </si>
  <si>
    <t>Организация и проведение Исполнителями мероприятий по обеспечению первичных мер пожарной безопасности (ежегодно)</t>
  </si>
  <si>
    <t>т</t>
  </si>
  <si>
    <t>Уровень информированности населения города о деятельности органов местного самоуправления города Нефтеюганска, % от общей численности населения города</t>
  </si>
  <si>
    <t>Доля населения, выражающего удовлетворенность информационной открытостью органов местного самоуправления города Нефтеюганска, % от общей численности населения города</t>
  </si>
  <si>
    <t>выпуск</t>
  </si>
  <si>
    <t>Объем пассажирских перевозок автомобильным транспортом в границах города</t>
  </si>
  <si>
    <t>Протяженность сети автомобильных дорог общего пользования местного значения</t>
  </si>
  <si>
    <t>Доля населения, систематически занимающегося физической культурой и спортом, в общей численности населения</t>
  </si>
  <si>
    <t>Уровень обеспеченности населения спортивными сооружениями исходя из единовременной пропускной способности объектов спорта</t>
  </si>
  <si>
    <t>Доля лиц с ограниченными возможностями здоровья и инвалидов, систематически занимающихся физической культурой и спортом, в общей численности данной категории населения</t>
  </si>
  <si>
    <t>Доля граждан, выполнивших нормативы Всероссийского физкультурно-спортивного комплекса «Готов к труду и обороне» (ГТО), в общей численности населения, принявшего участие в сдаче нормативов Всероссийского физкультурно-спортивного комплекса «Готов к труду и обороне» (ГТО)</t>
  </si>
  <si>
    <t>из них учащихся и студентов</t>
  </si>
  <si>
    <t>Развитие сферы культуры и туризма в городе Нефтеюганске на 2014-2020 годы</t>
  </si>
  <si>
    <t xml:space="preserve">Наименование  целевых  показателей
</t>
  </si>
  <si>
    <t>Количество услуг в сфере культуры, переданных на исполнение негосударственным (немуниципальным) организациям, в том числе социально ориентированным некоммерческим организациям</t>
  </si>
  <si>
    <t>Общая протяженность автомобильных дорог общего пользования местного значения, не соответствующих нормативным требованиям к транспортно-эксплуатационным показателям на 31 декабря отчетного года</t>
  </si>
  <si>
    <t>Доля протяженности автомобильных дорог общего пользования местного значения, соответствующих нормативным требованиям к транспортно-эксплуатационным показателям, в общей протяженности автомобильных дорог общего пользования местного значения</t>
  </si>
  <si>
    <t>3</t>
  </si>
  <si>
    <t>7</t>
  </si>
  <si>
    <t>Обеспеченность населения торговой площадью, кв.м на 1000 жителей</t>
  </si>
  <si>
    <t xml:space="preserve">Обеспеченность населения посадочными местами в организациях общественного питания в общедоступной сети, единиц на 1000 жителей </t>
  </si>
  <si>
    <t>Число субъектов малого и среднего предпринимательства на 10 тыс. населения, единиц</t>
  </si>
  <si>
    <t>Социально-экономическое развитие города Нефтеюганска</t>
  </si>
  <si>
    <t>м³</t>
  </si>
  <si>
    <t>Развитие жилищно-коммунального комплекса и повышение энергетической эффективности в городе Нефтеюганске</t>
  </si>
  <si>
    <t>м²</t>
  </si>
  <si>
    <t>тыс. м²</t>
  </si>
  <si>
    <t>Санитарная очистка береговой линии от мусора в границах города</t>
  </si>
  <si>
    <t>Площадь проведенной дезинфекции, дератизации</t>
  </si>
  <si>
    <t>Количество установленных детских игровых площадок</t>
  </si>
  <si>
    <t>Доля замены ветхих инженерных сетей теплоснабжения, водоснабжения, водоотведения от общей протяженности ветхих инженерных сетей теплоснабжения, водоснабжения, водоотведения</t>
  </si>
  <si>
    <t>Развитие жилищной сферы города Нефтеюганска</t>
  </si>
  <si>
    <t>2</t>
  </si>
  <si>
    <t>5</t>
  </si>
  <si>
    <t>8</t>
  </si>
  <si>
    <t>7.1</t>
  </si>
  <si>
    <t>10</t>
  </si>
  <si>
    <t>Доля утвержденных документов территориального планирования и градостроительного зонирования от общей потребности</t>
  </si>
  <si>
    <t>Доля муниципальных услуг в электронном виде в общем количестве предоставленных услуг по выдаче разрешения на строительство</t>
  </si>
  <si>
    <t>Доля населения, получившего жилые помещения и улучшившего жилищные условия в отчетном году, в общей численности населения, состоящего на учете в качестве нуждающегося в жилых помещениях</t>
  </si>
  <si>
    <t>Доля административных правонарушений, посягающих на общественный порядок и общественную безопасность, выявленных с участием народных дружинников (глава 20 КоАП РФ), в общем количестве таких правонарушений</t>
  </si>
  <si>
    <t>Укрепление межнационального и межконфессионального согласия, профилактика экстремизма в городе Нефтеюганске</t>
  </si>
  <si>
    <t>Количество молодых людей в возрасте от 14 до 30 лет, участвующих в проектах и программах по укреплению межнационального и межконфессионального согласия, поддержке и развитию языков и культуры народов Российской Федерации, проживающих на территории муниципального образования, обеспечению социальной и культурной адаптации мигрантов и профилактике экстремизма, (% от общего числа молодежи проживающей на территории муниципального образования).</t>
  </si>
  <si>
    <t>Доля граждан, положительно оценивающих состояние межнациональных отношений в муниципальном образовании (определяется по информации, представленной Департаментом общественных и внешних связей Ханты – Мансийского автономного округа-Югры, на основании результатов социологического исследования «О состоянии межнациональных и межконфессиональных отношений в Ханты-Мансийском автономном округе – Югре)</t>
  </si>
  <si>
    <t>Количество участников мероприятий, направленных на укрепление общероссийского гражданского единства</t>
  </si>
  <si>
    <t>Численность участников мероприятий, направленных на этнокультурное развитие народов России, проживающих в муниципальном образовании</t>
  </si>
  <si>
    <t>Количество публикаций в муниципальных СМИ, направленных на формирование этнокультурной компетентности граждан и пропаганду ценностей добрососедства и взаимоуважения</t>
  </si>
  <si>
    <t>Количество участников мероприятий, проводимых при участии российского казачества, направленных на сохранение и развитие самобытной казачьей культуры, и воспитание подрастающего поколения в духе патриотизма</t>
  </si>
  <si>
    <t>Защита населения и территории от чрезвычайных ситуаций, обеспечение первичных мер пожарной безопасности в городе Нефтеюганске</t>
  </si>
  <si>
    <t>Организация и проведение Исполнителями мероприятий по гражданской обороне, защите населения и территорий города Нефтеюганска от чрезвычайных ситуаций (ежегодно)</t>
  </si>
  <si>
    <t>Развитие образования и молодёжной политики</t>
  </si>
  <si>
    <t>Численность обучающихся, вовлеченных в деятельность общественных объединений, в т.ч. волонтерских и добровольческих, человек, накопительным итогом</t>
  </si>
  <si>
    <t>Доля детей в возрасте от 3 до 7 лет, получающих дошкольное образование в текущем году в общей численности детей в возрасте от 3 до 7 лет, находящихся в очереди на получение в текущем году дошкольного образования</t>
  </si>
  <si>
    <t>Доля выпускников, получивших по итогам единого государственного экзамена по математике не менее 70 баллов, от общего количества участников единого государственного экзамена по математике</t>
  </si>
  <si>
    <t>Доля выпускников, получивших по итогам единого государственного экзамена по русскому языку не менее 70 баллов, от общего количества участников единого государственного экзамена по русскому языку</t>
  </si>
  <si>
    <t>Доля общеобразовательных организаций, в которых создана универсальная безбарьерная среда для инклюзивного образования детей-инвалидов, в общем количестве общеобразовательных организаций</t>
  </si>
  <si>
    <t>Доля детей в возрасте от 5 до 18 лет, охваченных дополнительным образованием</t>
  </si>
  <si>
    <t>Доля детей в возрасте от 5 до 18 лет, получающих услуги по реализации дополнительных общеобразовательных программам на основе системы персонифицированного финансирования, от общего количества детей, получающих услуги дополнительного образования</t>
  </si>
  <si>
    <t>Доля детей в возрасте от 6 до 17 лет (включительно), охваченных всеми формами отдыха и оздоровления, от общей численности детей, нуждающихся в оздоровлении</t>
  </si>
  <si>
    <t>Численность населения, работающего в качестве волонтеров</t>
  </si>
  <si>
    <t>Доля средств местного бюджета, предоставленных  негосударственным организациям, в том числе социально ориентированным некоммерческим организациям, на предоставление услуг (работ), в общем объеме средств местного бюджета, предусмотренного на предоставление услуг (работ) в сфере образования и молодёжной политики</t>
  </si>
  <si>
    <t>Доля негосударственных, в том числе некоммерческих, организаций, предоставляющих услуги в сфере образования и молодёжной политики, в общем числе организаций, предоставляющих услуги в сфере образования и молодёжной политики</t>
  </si>
  <si>
    <t>Доля учителей русского языка и литературы, прошедших повышение квалификации по направлению "русский язык и литература", от общего числа учителей русского языка и литературы</t>
  </si>
  <si>
    <t>Доля общеобразовательных организаций, в которых осуществляется деятельность по гражданско-патриотическому воспитанию, в общем количестве общеобразовательных организаций</t>
  </si>
  <si>
    <t>Доля общеобразовательных организаций, в которых осуществляется деятельность по формированию у подрастающего поколения культуры толерантности, социальной компетентности в сфере этнического и межконфессионального  взаимодействия, в общем количестве общеобразовательных организаций</t>
  </si>
  <si>
    <t>Развитие физической культуры и спорта в городе Нефтеюганске</t>
  </si>
  <si>
    <t>Доля занимающихся по программам спортивной подготовки в организациях ведомственной принадлежности физической культуры и спорта, в общем количестве занимающихся в организациях ведомственной принадлежности физической культуры и спорта</t>
  </si>
  <si>
    <t>Доля детей и молодежи, систематически занимающихся физической культурой и спортом, в общей численности детей и молодежи</t>
  </si>
  <si>
    <t>Доля граждан старшего возраста, систематически занимающихся физической культурой и спортом в общей численности граждан старшего возраста</t>
  </si>
  <si>
    <t>Доля граждан среднего возраста, систематически занимающихся физической культурой и спортом, в общей численности граждан среднего возраста</t>
  </si>
  <si>
    <t>Развитие культуры и туризма в городе Нефтеюганске</t>
  </si>
  <si>
    <t>Количество организованных мероприятий (выставок, конференций, совещаний, ознакомительных поездок и др.) и участие в выездных мероприятиях, направленных на продвижение туристского потенциала города Нефтеюганска</t>
  </si>
  <si>
    <t>м2</t>
  </si>
  <si>
    <t>Доступная среда в городе Нефтеюганске</t>
  </si>
  <si>
    <t>Доля доступных объектов социальной сферы, находящихся в муниципальной собственности, от общего объёма приоритетных объектов, доступных для инвалидов</t>
  </si>
  <si>
    <t>Количество приспособленных жилых помещений и общего имущества в многоквартирных домах для беспрепятственного доступа к ним инвалидов и других маломобильных групп населения</t>
  </si>
  <si>
    <t>Количество социально значимых проектов социально ориентированных некоммерческих организаций, получивших финансовую поддержку в форме субсидий</t>
  </si>
  <si>
    <t>Количество субсидий социально ориентированным некоммерческим организациям, не являющимся муниципальными учреждениями, осуществляющим на основании лицензии образовательную деятельность в качестве основного вида деятельности</t>
  </si>
  <si>
    <t>Количество размещенного информационного материала в СМИ о деятельности и проектах социально ориентированных некоммерческих организаций</t>
  </si>
  <si>
    <t>Количество мероприятий проведенных с участием социально ориентированных некоммерческих организаций</t>
  </si>
  <si>
    <t>Количество граждан, принимающих участие в деятельности социально ориентированных некоммерческих организаций</t>
  </si>
  <si>
    <t>Развитие транспортной системы в городе Нефтеюганске</t>
  </si>
  <si>
    <t>Управление муниципальными финансами города Нефтеюганска</t>
  </si>
  <si>
    <t>Доля главных распорядителей бюджетных средств города, имеющих оценку качества финансового менеджмента более 85 баллов</t>
  </si>
  <si>
    <t>Управление муниципальным имуществом города Нефтеюганска</t>
  </si>
  <si>
    <t>Доля объектов муниципального имущества города Нефтеюганска, для которых определена целевая функция, в том числе:</t>
  </si>
  <si>
    <t>1.1</t>
  </si>
  <si>
    <t>1.2</t>
  </si>
  <si>
    <t>муниципальные унитарные предприятия</t>
  </si>
  <si>
    <t>хозяйственные общества, акции (доли) которых находятся в собственности муниципального образования город Нефтеюганск (компании с муниципальным участием)</t>
  </si>
  <si>
    <t>4</t>
  </si>
  <si>
    <t>Доля отремонтированных объектов недвижимого имущества, переданного на праве оперативного управления администрации города Нефтеюганска, органам администрации города Нефтеюганска, к объектам, переданным на праве оперативного управления администрации города Нефтеюганска, органам администрации города Нефтеюганска, требующих проведения капитального ремонта, реконструкции</t>
  </si>
  <si>
    <t>Доля объектов недвижимого имущества, на которое зарегистрировано право оперативного управления в общем количестве объектов, по которым принято решение о передаче в оперативное управление</t>
  </si>
  <si>
    <t>Доля объектов недвижимого имущества, на которые зарегистрировано право собственности  муниципального образования в общем объеме объектов, подлежащих государственной регистрации за исключением земельных участков</t>
  </si>
  <si>
    <t>Доля неиспользуемого недвижимого имущества в общем количестве недвижимого имущества муниципального образования, за исключением жилых помещений</t>
  </si>
  <si>
    <t>Дополнительные меры социальной поддержки отдельных категорий граждан города Нефтеюганска</t>
  </si>
  <si>
    <t>Доля граждан, обеспеченных мерами социальной поддержки, от численности граждан, имеющих право на их получение и обратившихся за их получением</t>
  </si>
  <si>
    <t>Доля обеспеченных жилыми помещениями детей, оставшихся без попечения родителей, и лиц из числа детей, оставшихся без попечения родителей, состоявших на учете на получение жилого помещения, включая лиц в возрасте от 23 лет и старше, за отчетный год, в общей численности детей, оставшихся без попечения родителей, и лиц из их числа, состоящих на учете на получение жилого помещения, включая лиц в возрасте от 23 лет и старше</t>
  </si>
  <si>
    <t>Численность детей-сирот и детей, оставшихся без попечения родителей, лиц из их числа, право на обеспечение жилыми помещениями у которых возникло и не реализовано, по состоянию на конец соответствующего года</t>
  </si>
  <si>
    <t>Численность детей-сирот и детей, оставшихся без попечения родителей, лиц из числа детей-сирот и детей, оставшихся без попечения родителей, обеспеченных благоустроенными жилыми помещениями специализированного жилищного фонда по договорам найма специализированных жилых помещений в отчетном финансовом году</t>
  </si>
  <si>
    <t xml:space="preserve"> Развитие жилищно-коммунального комплекса и повышение энергетической эффективности в городе Нефтеюганске</t>
  </si>
  <si>
    <t>Реконструкция, расширение, модернизация, строительство коммунальных объектов, в том числе объектов питьевого водоснабжения</t>
  </si>
  <si>
    <t>Реализация энергосберегающих мероприятий в муниципальном секторе</t>
  </si>
  <si>
    <t>Реализация полномочий в сфере жилищно-коммунального комплекса</t>
  </si>
  <si>
    <t>Ликвидация и расселение приспособленных для проживания строений</t>
  </si>
  <si>
    <t>Профилактика правонарушений в сфере общественного порядка, пропаганда здорового образа жизни (профилактика наркомании, токсикомании и алкоголизма) в городе Нефтеюганске</t>
  </si>
  <si>
    <t>Обеспечение функционирования и развития систем видеонаблюдения в сфере общественного порядка, приобретение, размещение систем контроля управления доступом, противотаранных устройств, шлагбаумов, информационных стендов в местах массового пребывания граждан, в наиболее криминогенных общественных местах и на улицах города</t>
  </si>
  <si>
    <t>Организация просветительской работы среди обучающихся общеобразовательных организаций, направленной на формирование знаний об ответственности за участие в экстремистской деятельности, разжигание межнациональной, межрелигиозной розни</t>
  </si>
  <si>
    <t>Повышение профессионального уровня работников образовательных организаций в сфере профилактики экстремизма, разработка и внедрение новых педагогических методик, направленных на профилактику экстремизма</t>
  </si>
  <si>
    <t>Снижение рисков и смягчение последствий чрезвычайных ситуаций природного и техногенного характера на территории города</t>
  </si>
  <si>
    <t>Мероприятия по повышению уровня пожарной безопасности муниципальных учреждений города</t>
  </si>
  <si>
    <t>Развитие образования и молодёжной политики в городе Нефтеюганске</t>
  </si>
  <si>
    <t>Обеспечение предоставления дошкольного, общего, дополнительного образования</t>
  </si>
  <si>
    <t>Развитие материально-технической базы образовательных организаций</t>
  </si>
  <si>
    <t>Обеспечение персонифицированного финансирования дополнительного образования</t>
  </si>
  <si>
    <t>Обеспечение отдыха и оздоровления детей в каникулярное время</t>
  </si>
  <si>
    <t>Обеспечение реализации молодёжной политики</t>
  </si>
  <si>
    <t>Обеспечение выполнения функции управления и контроля в сфере образования и молодежной политики</t>
  </si>
  <si>
    <t>Обеспечение функционирования казённого учреждения</t>
  </si>
  <si>
    <t>Создание условий в городе Нефтеюганске, ориентирующих граждан на здоровый образ жизни посредством занятий физической культурой и спортом, популяризации массового спорта</t>
  </si>
  <si>
    <t>Подготовка спортивного резерва и спорта высших достижений</t>
  </si>
  <si>
    <t>Укрепление материально-технической базы учреждений сферы физической культуры и спорта</t>
  </si>
  <si>
    <t>Совершенствование инфраструктуры спорта в городе Нефтеюганске</t>
  </si>
  <si>
    <t>Развитие библиотечного и музейного дела, профессионального искусства, художественно-творческой деятельности; сохранение, возрождение и развитие народных художественных промыслов и ремесел</t>
  </si>
  <si>
    <t>Развитие дополнительного образования в сфере культуры</t>
  </si>
  <si>
    <t>Обеспечение деятельности комитета культуры и туризма</t>
  </si>
  <si>
    <t>Усиление социальной направленности культурной политики</t>
  </si>
  <si>
    <t>Обеспечение исполнения муниципальных функций администрации</t>
  </si>
  <si>
    <t>Повышение качества оказания муниципальных услуг, выполнение других обязательств муниципального образования</t>
  </si>
  <si>
    <t>Реализация переданных государственных полномочий на осуществление деятельности по содержанию штатных единиц органов местного самоуправления</t>
  </si>
  <si>
    <t>Государственная поддержка развития растениеводства и животноводства, переработки и реализации продукции</t>
  </si>
  <si>
    <t>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</t>
  </si>
  <si>
    <t>Доступная среда  в городе Нефтеюганске</t>
  </si>
  <si>
    <t>Оказание финансовой и имущественной поддержки социально ориентированным некоммерческим организациям</t>
  </si>
  <si>
    <t>Поддержка социально-ориентрованных некоммерческих организаций, осуществляющих деятельность  в городе Нефтеюганске</t>
  </si>
  <si>
    <t>Обеспечение доступности и повышение качества транспортных услуг автомобильным транспортом</t>
  </si>
  <si>
    <t>Строительство (реконструкция), капитальный ремонт и ремонт автомобильных дорог общего пользования местного значения</t>
  </si>
  <si>
    <t>Обеспечение функционирования сети автомобильных дорог общего пользования местного значения</t>
  </si>
  <si>
    <t>Обеспечение деятельности департамента финансов</t>
  </si>
  <si>
    <t>Управление муниципальным имуществом  города Нефтеюганска</t>
  </si>
  <si>
    <t>Управление и распоряжение муниципальным имуществом города Нефтеюганска</t>
  </si>
  <si>
    <t>Обеспечение деятельности департамента муниципального имущества администрации города Нефтеюганска</t>
  </si>
  <si>
    <t>Дополнительные гарантии и дополнительные меры социальной поддержки детей-сирот и детей, оставшихся без попечения родителей, лиц из их числа, а так же граждан, принявших на воспитание детей, оставшихся без попечения родителей</t>
  </si>
  <si>
    <t>Исполнение органом местного самоуправления отдельных государственных полномочий по осуществлению деятельности по опеке и попечительству</t>
  </si>
  <si>
    <t>Поддержка социально ориентированных некоммерческих организаций, осуществляющих деятельность в городе Нефтеюганске</t>
  </si>
  <si>
    <t>Обеспечение организации и проведения государственной итоговой аттестации</t>
  </si>
  <si>
    <t>Повышение уровня правового воспитания участников дорожного движения, культуры их поведения и профилактика детского дорожно-транспортного травматизма</t>
  </si>
  <si>
    <t>Организация отдыха и оздоровления детей</t>
  </si>
  <si>
    <t>Осуществление государственных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</si>
  <si>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Приспособление жилых помещений инвалидов и общего имущества в многоквартирных домах, с учетом потребностей инвалидов и обеспечениях их доступности для инвалидов</t>
  </si>
  <si>
    <t>Улучшение условий дорожного движения и устранение опасных участков на улично-дорожной сети</t>
  </si>
  <si>
    <t>Повышение уровня благосостояния граждан, нуждающихся в особой заботе государства</t>
  </si>
  <si>
    <t>Доля потребительских споров, разрешенных в досудебном и внесудебном порядке, в общем количестве споров с участием потребителей</t>
  </si>
  <si>
    <t>Объём эфирного времени в электронных средствах массовой информации города Нефтеюганска</t>
  </si>
  <si>
    <t>Количество информационных материалов в печатных средствах массовой информации города Нефтеюганска</t>
  </si>
  <si>
    <t>Процент выполнения контрольных мероприятий к общему количеству запланированных мероприятий</t>
  </si>
  <si>
    <t>Доля среднесписочной численности занятых на малых и средних предприятиях в общей численности работающих</t>
  </si>
  <si>
    <t>Доля предприятий торговой площадью более 50 кв.м</t>
  </si>
  <si>
    <t>Производство мяса в живом весе</t>
  </si>
  <si>
    <t>Производство молока</t>
  </si>
  <si>
    <t>Поголовье сельскохозяйственных животных по основной отрасли животноводства</t>
  </si>
  <si>
    <t>Количество разработанных методических рекомендаций (памяток, пособий) по вопросам труда и охраны труда для руководителей и представительных органов работников</t>
  </si>
  <si>
    <t>Доля организаций, заключивших и представивших на уведомительную регистрацию коллективные договоры</t>
  </si>
  <si>
    <t>Количество руководителей и специалистов организаций, ежегодно проходящих обучение и проверку знаний требований охраны труда в обучающих организациях, имеющих лицензию на проведение обучения</t>
  </si>
  <si>
    <t>Количество организаций, реализующих утвержденные ежегодные планы мероприятий по улучшению условий и охраны труда, от общего количества отчитавшихся организаций</t>
  </si>
  <si>
    <t>Удельный вес организаций, охваченных методической помощью по вопросам труда и охраны труда, по данным государственной статистики</t>
  </si>
  <si>
    <t>Доля записей актов гражданского состояния, внесенных в электронную базу данных, от общего объема архивного фонда отдела ЗАГС</t>
  </si>
  <si>
    <t>Среднее время ожидания в очереди при обращении заявителя в орган местного самоуправления для получения муниципальных услуг</t>
  </si>
  <si>
    <t>Обслуживание муниципального долга</t>
  </si>
  <si>
    <t>Доля молодежи (в возрасте от 14 до 30 лет), вовлеченной в реализацию проектов по профилактике наркомании, в общей численности молодежи</t>
  </si>
  <si>
    <t>Доля обучающихся, занимающихся в одну смену, в общей численности обучающихся в общеобразовательных организациях</t>
  </si>
  <si>
    <t>Доля детей в возрасте 1-6 лет, стоящих на учете для определения в муниципальные дошкольные образовательные учреждения, в общей численности детей в возрасте 1-6 лет</t>
  </si>
  <si>
    <t>Доля муниципальных общеобразовательных учреждений, соответствующих современным требованиям обучения, в общем количестве муниципальных образовательных учреждений</t>
  </si>
  <si>
    <t>Удовлетворенность населения деятельностью органов местного самоуправления 
(% от числа опрошенных) в сфере образования и молодежной политики</t>
  </si>
  <si>
    <t>Количество форм непосредственного осуществления местного самоуправления и участия населения в осуществлении местного самоуправления  в городе Нефтеюганске и случаев их применения</t>
  </si>
  <si>
    <t>Удовлетворенность населения деятельностью органов местного самоуправления (процентов от числа опрошенных)</t>
  </si>
  <si>
    <t>Исполнение рекомендаций контрольных мероприятий при дальнейшем исполнении бюджета</t>
  </si>
  <si>
    <t>Общая площадь жилых помещений, приходящаяся в среднем на одного жителя, в том числе введенная в действие за один год</t>
  </si>
  <si>
    <t>Площадь земельных участков, предоставленных для строительства, в отношении которых с даты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 объектов жилищного строительства – в течение 3 лет</t>
  </si>
  <si>
    <t>Площадь земельных участков, предоставленных для строительства, в расчете на 10 тыс. человек населения – в том числе земельных участков, предоставленных для жилищного строительства, индивидуального строительства и комплексного освоения в целях жилищного строительства</t>
  </si>
  <si>
    <t>Профилактика терроризма в городе Нефтеюганске</t>
  </si>
  <si>
    <t>Численность обучающихся и молодежи, вовлеченных в мероприятия, направленные на профилактику терроризма</t>
  </si>
  <si>
    <t>тыс.чел.</t>
  </si>
  <si>
    <t xml:space="preserve">Количество детей мигрантов, трудовых мигрантов, принявших участие в мероприятиях, направленных на профилактику терроризма </t>
  </si>
  <si>
    <t>Количество муниципальных служащих и работников муниципальных учреждений, прошедших курсы повышения квалификации по вопросам профилактики терроризма</t>
  </si>
  <si>
    <t>Количество материалов, направленных на профилактику терроризма</t>
  </si>
  <si>
    <t>Количество преступлений террористической  направленности</t>
  </si>
  <si>
    <t>Доля обеспеченности средствами антитеррористической защищенности объектов, находящихся в ведении муниципального образования</t>
  </si>
  <si>
    <t>Число граждан, заключивших договор о целевом обучении по программе высшего образования в высших учебных заведениях Ханты-Мансийского автономного округа-Югры по педагогическим специальностям</t>
  </si>
  <si>
    <t>Удовлетворенность населения деятельностью органов местного самоуправления  в сфере культуры</t>
  </si>
  <si>
    <t>Региональный проект "Обеспечение устойчивого сокращения непригодного для проживания жилищного фонда"</t>
  </si>
  <si>
    <t>Участие в профилактических мероприятиях, акциях, проводимых субъектами профилактики</t>
  </si>
  <si>
    <t>Организация курсов повышения квалификации по вопросам профилактики терроризма для муниципальных служащих и работников муниципальных учреждений</t>
  </si>
  <si>
    <t>Повышение уровня антитеррористической защищенности муниципальных объектов</t>
  </si>
  <si>
    <t>Количество освобожденных земельных участков</t>
  </si>
  <si>
    <t>Численность воспитанников в возрасте 0 до 3 лет, посещающих образовательные организации, реализующих образовательные программы дошкольного образования</t>
  </si>
  <si>
    <t>Освобождение земельных участков, планируемых для жилищного строительства и комплекса мероприятий по формированию земельных участков для индивидуального жилищного строительства</t>
  </si>
  <si>
    <t>участок</t>
  </si>
  <si>
    <t>-</t>
  </si>
  <si>
    <t>Исполнение плана мероприятий направленного на эффективное использование земельными ресурсами в границах муниципального образования город Нефтеюганск</t>
  </si>
  <si>
    <t>Проведение работ по оценке и формированию земельных участков в целях эффективного упраления земельными ресурсами</t>
  </si>
  <si>
    <t>Региональный проект "Чистая вода"</t>
  </si>
  <si>
    <t>Региональный проект "Формирование комфортной городской среды"</t>
  </si>
  <si>
    <t>Региональный проект "Чистая страна"</t>
  </si>
  <si>
    <t>Развитие и использование потенциала молодежи в интересах укрепления единства российской нации, упрочения мира и согласия</t>
  </si>
  <si>
    <t>Содействие этнокультурному многообразию народов России</t>
  </si>
  <si>
    <t>Реализация мер, направленных на социальную и культурную адаптацию мигрантов</t>
  </si>
  <si>
    <t>Организация и проведение среди молодёжи города мероприятий, направленных на воспитание уважения к представителям разных этносов, профилактику экстремистских проявлений, мониторинг экстремистских настроений в молодежной среде (посредством анкетирования)</t>
  </si>
  <si>
    <t>Проведение в образовательных организациях мероприятий по воспитанию патриотизма, культуры мирного поведения, по обучению навыкам бесконфликтного общения, а также умению отстаивать собственное мнение, противодействовать социально опасному поведению, в том числе вовлечению в экстремистскую деятельность, всеми законными средствами</t>
  </si>
  <si>
    <t>Ежемесячное денежное вознаграждение за классное руководство педагогическим работникам муниципальных образовательных организаций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</si>
  <si>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</si>
  <si>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Региональный проект "Спорт – норма жизни"</t>
  </si>
  <si>
    <t>Доля преступлений, совершенных несовершеннолетними в общем количестве зарегистрированных преступлений</t>
  </si>
  <si>
    <t>Доля общеобразовательных организаций, в которых осуществляется деятельность по профилактике дорожно-транспортных происшествий с участием несовершеннолетних, в общем количестве общеобразовательных организаций</t>
  </si>
  <si>
    <t>Доля педагогических работников муниципальных общеобразовательных организаций, получивших вознаграждение за классное руководство, в общей численности педагогических работников такой категории</t>
  </si>
  <si>
    <t>Доля обучающихся, получающих начальное общее образование в муниципальных образовательных организациях, получающих бесплатное горячее питание, к общему количеству обучающихся, получающих начальное общее образование в муниципальных образовательных организациях</t>
  </si>
  <si>
    <t>Объём эфирного времени в электронных средствах массовой информации города Нефтеюганска посредством телевещания</t>
  </si>
  <si>
    <t>Объём эфирного времени в электронных средствах массовой информации города Нефтеюганска посредством радиовещания</t>
  </si>
  <si>
    <t>минут</t>
  </si>
  <si>
    <t>часов</t>
  </si>
  <si>
    <t>Реализация инициативных проектов, отобранных по результатам конкурса</t>
  </si>
  <si>
    <t>Информирование граждан о безопасности личного имущества (изготовление и тиражирование печатной продукции: памяток, буклетов, плакатов, листовок, баннеров)</t>
  </si>
  <si>
    <t>Процент горения (не менее 95%) от всех объектов уличного, дворового освещения и иллюминации в городе Нефтеюганске, находящихся на обслуживании получателя субсидии – не менее 95%</t>
  </si>
  <si>
    <t>Количество реализованных инициативных проектов, отобранных по результатам конкурса</t>
  </si>
  <si>
    <t>тыс.кв.м</t>
  </si>
  <si>
    <t>Количество квадратных  метров расселенного аварийного жилищного фонда, признанного таковым до 1 января 2017 года</t>
  </si>
  <si>
    <t>Объем жилищного строительства (в год)</t>
  </si>
  <si>
    <t>Увеличение числа посещений культурных мероприятий</t>
  </si>
  <si>
    <t>тыс.шт</t>
  </si>
  <si>
    <t>Снижение количества мест концентрации дорожно-транспортных происшествий (аварийно-опасных участков) на дорожной сети</t>
  </si>
  <si>
    <t>Снижение количества погибших в дорожно-транспортных происшествиях (чел./ 100 тыс. чел.)</t>
  </si>
  <si>
    <t>Прирост протяженности автомобильных дорог общего пользования местного значения, соответствующих нормативным требованиям к транспортно-эксплуатационным показателям, в результате капитального ремонта и ремонта автомобильных дорог</t>
  </si>
  <si>
    <t>Приобретение новогодней иллюминации</t>
  </si>
  <si>
    <t>Обеспечение выполнения минимального перечня услуг и работ, необходимых для обеспечения надлежащего содержания общего имущества в многоквартирном доме (не менее 100%) от работ и услуг, предусмотренных договором (управления или содержания)</t>
  </si>
  <si>
    <t>Процент обеспечения помывок льготных категорий граждан (не менее 100%) от всех обратившихся за мерами социальной поддержки в виде льготного пользования услугами городской бани</t>
  </si>
  <si>
    <t>Региональный проект "Создание условий для легкого старта и комфортного ведения бизнеса"</t>
  </si>
  <si>
    <t>Исполнение запланированных работ по проведению капитального ремонта в МКД вследствие возникновения неотложной необходимости - не менее 100%</t>
  </si>
  <si>
    <t>Выполнение капитального ремонта объектов централизованных систем водоснабжения и водоотведения, предусмотренных к реализации планом мероприятий по капитальному ремонту (не менее 100% от плана мероприятий)</t>
  </si>
  <si>
    <t>Удовлетворенность населения деятельностью органов местного самоуправления в сфере физической культуры и спорта (% от числа опрошенных)</t>
  </si>
  <si>
    <t>Количество освобождённых земельных участков, не связанных с жилищным строительством</t>
  </si>
  <si>
    <t>Изъятие земельных участков и расположенных на них объектов, в целях реализации полномочий в области жилищных отношений, установленных законодательством Российской Федерации</t>
  </si>
  <si>
    <t>Осуществление сноса (демонтажа) нежилых объектов/сооружений недвижимости, за исключением объектов коммунальной инфраструктуры</t>
  </si>
  <si>
    <t>9</t>
  </si>
  <si>
    <t>6</t>
  </si>
  <si>
    <t>Проектирование и строительство инженерных сетей для увеличения объемов жилищного строительства</t>
  </si>
  <si>
    <t>Приобретение нежилых помещений под размещение участковых пунктов полиции</t>
  </si>
  <si>
    <t>Проведение информационной антинаркотической политики, просветительских мероприятий</t>
  </si>
  <si>
    <t>Развитие и поддержка добровольческого (волонтерского) антинаркотического движения, в том числе немедицинского потребления наркотиков</t>
  </si>
  <si>
    <t>Организация культурно-массовых мероприятий</t>
  </si>
  <si>
    <t>Техническое обследование, реконструкция, капитальный ремонт, строительство объектов культуры</t>
  </si>
  <si>
    <t>Региональный проект "Акселерация субъектов малого и среднего предпринимательства"</t>
  </si>
  <si>
    <t>семей</t>
  </si>
  <si>
    <t>Количество молодых семей, получивших меры государственной поддержки для улучшения жилищных условий</t>
  </si>
  <si>
    <t>Площадь земельных участков, предоставленных для строительства, в отношении которых с даты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 иных объектов капитального строительства – в течение 5 лет (кв. метров)</t>
  </si>
  <si>
    <t>п. м.</t>
  </si>
  <si>
    <t>Протяженность вновь построенных инженерных сетей, переданных в орган местного самоуправления</t>
  </si>
  <si>
    <t>Вовлеченность населения в волонтерскую антинаркотическую деятельность</t>
  </si>
  <si>
    <t>Количество граждан, принявших участие в физкультурных мероприятиях и массовых спортивных мероприятиях</t>
  </si>
  <si>
    <t>Анализ  выполнения комплекса работ по реализации стратегий, комплексных программ, концепций, прогнозов, а так же целеполагающих документов муниципального образования город Нефтеюганск</t>
  </si>
  <si>
    <t>Отчет о социально-экономическом развитии муниципального образования</t>
  </si>
  <si>
    <t>Формирование перечня и методологического руководства при разработке муниципальных программ и ведомственных программ</t>
  </si>
  <si>
    <t xml:space="preserve">Отношение объема муниципального долга к общему объему доходов бюджета </t>
  </si>
  <si>
    <t>˂=50</t>
  </si>
  <si>
    <t>7=5/4*100-100</t>
  </si>
  <si>
    <t>6=5-4</t>
  </si>
  <si>
    <t>10/300</t>
  </si>
  <si>
    <t>Устройство тротуаров</t>
  </si>
  <si>
    <t>Обеспечение жильем молодых семей государственной программы Российской Федерации "Обеспечение доступным и комфортным жильем и коммунальными услугами граждан Российской Федерации"</t>
  </si>
  <si>
    <t>Популяризация предпринимательства</t>
  </si>
  <si>
    <t>Обеспечение выполнения комплекса работ по повышению уровня доступности приоритетных объектов и услуг в приоритетных сферах жизнедеятельности инвалидов и других маломобильных групп населения</t>
  </si>
  <si>
    <t>46/1500</t>
  </si>
  <si>
    <t>Количество закупленных контейнеров для раздельного накопления твердых коммунальных отходов, устанавливаемых на контейнерные площадки, включенные в реестр мест (площадок) накопления твердых коммунальных отходов, шт.</t>
  </si>
  <si>
    <t>Количество ветеранов боевых действий, инвалидов и семей, имеющих детей-инвалидов, вставших на учет в качестве нуждающихся в жилых помещениях до 1 января 2005 года, получивших меры государственной поддержки для улучшения жилищных условий</t>
  </si>
  <si>
    <t>Площадь земель общего пользования, подлежащая содержанию в зимний период</t>
  </si>
  <si>
    <t>Обеспечение вывоза бытовых сточных вод от многоквартирных жилых домов, подключенных к централизованной системе водоснабжения, оборудованных внутридомовой системой водоотведения и не подключенных к сетям централизованной системы водоотведения на территории города Нефтеюганска (не менее 100% домов от количества домов, предусмотренных графиком откачки и вывоза бытовых сточных вод)</t>
  </si>
  <si>
    <t>компл</t>
  </si>
  <si>
    <t>Уровень преступности на улицах и в общественных местах (число зарегистрированных преступлений на 100 тыс. человек населения)</t>
  </si>
  <si>
    <t>Производство яйца кур</t>
  </si>
  <si>
    <t>Валовый сбор овощей открытого грунта</t>
  </si>
  <si>
    <t>Региональный проект «Комплексная система обращения с твердыми коммунальными отходами»</t>
  </si>
  <si>
    <t>Социальная поддержка для граждан, заключивших договор о целевом обучении по программе высшего образования в высших учебных заведениях Ханты-Мансийского автономного округа-Югры по педагогическим специальностям</t>
  </si>
  <si>
    <t>Региональный проект "Патриотическое воспитание граждан Российской Федерации"</t>
  </si>
  <si>
    <t>Отчёт о ходе реализации муниципальных  программ города Нефтеюганска и использования финансовых средств за 2022 год</t>
  </si>
  <si>
    <t>Обеспечение отсутствия просроченной (один и более месяца) задолженности за потребленные топливно-энергетические ресурсы</t>
  </si>
  <si>
    <t>помещений</t>
  </si>
  <si>
    <t>Количество граждан, расселенных из аварийного жилищного фонда, признанного таковым до           1 января 2017 года</t>
  </si>
  <si>
    <t>Численность молодых людей в возрасте  от 14 до 35 лет, вовлечённых в реализуемые проекты и программы в сфере поддержки талантливой молодёжи</t>
  </si>
  <si>
    <t>Доступность дошкольного образования для детей в возрасте от 1,5 до 3 лет</t>
  </si>
  <si>
    <t>Доля педагогических работников общеобразовательных организаций, прошедших повышение квалификации, в том числе в центрах непрерывного повышения профессионального мастерства</t>
  </si>
  <si>
    <t>Охват детей деятельностью региональных центров выявления, поддержки и развития способностей и талантов у детей, молодежи, технопарков «Кванториум», «IT-куб»</t>
  </si>
  <si>
    <t>Доля обучающихся по программам основного и среднего общего образования, охваченных мероприятиями, направленным на раннюю профессиональную ориентацию, в том числе в рамках программы «Билет в будущее»</t>
  </si>
  <si>
    <t>Доля общеобразовательных организаций, оснащенных в целях внедрения цифровой образовательной среды</t>
  </si>
  <si>
    <t>Доля обучающихся, для которых созданы равные условия получения качественного образования вне зависимости от места их нахождения посредством предоставления доступа к федеральной информационно-сервисной платформе цифровой образовательной среды</t>
  </si>
  <si>
    <t>Доля педагогических работников, использующих сервисы федеральной информационно-сервисной платформы цифровой образовательной среды</t>
  </si>
  <si>
    <t>Доля образовательных организаций, использующих сервисы федеральной информационно-сервисной платформы цифровой образовательной среды при реализации программ основного общего образования</t>
  </si>
  <si>
    <t>Доля детей, которые обеспечены сертификатами персонифицированного финансирования дополнительного образования</t>
  </si>
  <si>
    <t>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</si>
  <si>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Повышение уровня информированности населения о реализации национального проекта «Культура» на территории города Нефтеюганска (% от числа опрошенных) с целью определения доверия к органам власти</t>
  </si>
  <si>
    <t>Развитие услуги доставки готовых блюд организаций общественного питания в общедоступной сети, единиц на 1000 жителей</t>
  </si>
  <si>
    <t>11</t>
  </si>
  <si>
    <t>14</t>
  </si>
  <si>
    <t>Информирование граждан о реализации национального проекта «Жилье и городская среда»</t>
  </si>
  <si>
    <t>Количество изъятых жилых/нежилых помещений и долей земельных участков, на которых они расположены для муниципальных нужд</t>
  </si>
  <si>
    <t>из них в мероприятиях, направленных на формирование негативного общественного мнения, среди различных возрастных категорий, к потреблению алкоголя, табачной или никотинсодержащей продукции, немедицинскому потреблению наркотиков</t>
  </si>
  <si>
    <t>Повышение уровня информированности населения о национальном проекте «Демография» и его реализации на территории города Нефтеюганска</t>
  </si>
  <si>
    <t>Доля граждан, положительно оценивающих деятельность органов местного самоуправления по обеспечению антитеррористической безопасности на территории муниципального образования</t>
  </si>
  <si>
    <t>36/1200</t>
  </si>
  <si>
    <t>360/400</t>
  </si>
  <si>
    <t>Отчёт о ходе реализации муниципальных  программ города Нефтеюганска и использования финансовых средств за 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</si>
</sst>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.0"/>
    <numFmt numFmtId="166" formatCode="#,##0.000"/>
    <numFmt numFmtId="167" formatCode="0.000"/>
    <numFmt numFmtId="168" formatCode="#,##0.0000"/>
  </numFmts>
  <fonts count="12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7">
    <xf numFmtId="0" fontId="0" fillId="0" borderId="0" xfId="0"/>
    <xf numFmtId="4" fontId="2" fillId="0" borderId="21" xfId="0" applyNumberFormat="1" applyFont="1" applyFill="1" applyBorder="1" applyAlignment="1">
      <alignment horizontal="center" vertical="center"/>
    </xf>
    <xf numFmtId="4" fontId="1" fillId="0" borderId="21" xfId="0" applyNumberFormat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left" vertical="top" wrapText="1"/>
    </xf>
    <xf numFmtId="0" fontId="3" fillId="0" borderId="0" xfId="0" applyFont="1" applyFill="1"/>
    <xf numFmtId="0" fontId="2" fillId="0" borderId="7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/>
    </xf>
    <xf numFmtId="4" fontId="1" fillId="0" borderId="7" xfId="0" applyNumberFormat="1" applyFont="1" applyFill="1" applyBorder="1" applyAlignment="1">
      <alignment horizontal="center" vertical="center"/>
    </xf>
    <xf numFmtId="4" fontId="2" fillId="0" borderId="7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left" vertical="top" wrapText="1"/>
    </xf>
    <xf numFmtId="4" fontId="2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4" fillId="0" borderId="0" xfId="0" applyFont="1" applyFill="1"/>
    <xf numFmtId="0" fontId="2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vertical="center"/>
    </xf>
    <xf numFmtId="0" fontId="2" fillId="0" borderId="10" xfId="0" applyFont="1" applyFill="1" applyBorder="1" applyAlignment="1">
      <alignment horizontal="left" vertical="center" wrapText="1"/>
    </xf>
    <xf numFmtId="4" fontId="2" fillId="0" borderId="1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4" fontId="1" fillId="0" borderId="7" xfId="0" applyNumberFormat="1" applyFont="1" applyFill="1" applyBorder="1" applyAlignment="1">
      <alignment horizontal="center" vertical="center" wrapText="1"/>
    </xf>
    <xf numFmtId="4" fontId="2" fillId="0" borderId="7" xfId="0" applyNumberFormat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166" fontId="1" fillId="0" borderId="1" xfId="0" applyNumberFormat="1" applyFont="1" applyFill="1" applyBorder="1" applyAlignment="1">
      <alignment horizontal="center" vertical="center"/>
    </xf>
    <xf numFmtId="166" fontId="2" fillId="0" borderId="1" xfId="0" applyNumberFormat="1" applyFont="1" applyFill="1" applyBorder="1" applyAlignment="1">
      <alignment horizontal="center" vertical="center"/>
    </xf>
    <xf numFmtId="166" fontId="1" fillId="0" borderId="1" xfId="0" applyNumberFormat="1" applyFont="1" applyFill="1" applyBorder="1" applyAlignment="1">
      <alignment horizontal="center" vertical="center" wrapText="1"/>
    </xf>
    <xf numFmtId="166" fontId="2" fillId="0" borderId="1" xfId="0" applyNumberFormat="1" applyFont="1" applyFill="1" applyBorder="1" applyAlignment="1">
      <alignment horizontal="center" vertical="center" wrapText="1"/>
    </xf>
    <xf numFmtId="166" fontId="1" fillId="0" borderId="13" xfId="0" applyNumberFormat="1" applyFont="1" applyFill="1" applyBorder="1" applyAlignment="1">
      <alignment horizontal="center" vertical="center"/>
    </xf>
    <xf numFmtId="166" fontId="2" fillId="0" borderId="13" xfId="0" applyNumberFormat="1" applyFont="1" applyFill="1" applyBorder="1" applyAlignment="1">
      <alignment horizontal="center" vertical="center"/>
    </xf>
    <xf numFmtId="166" fontId="2" fillId="0" borderId="1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 wrapText="1"/>
    </xf>
    <xf numFmtId="0" fontId="1" fillId="0" borderId="13" xfId="0" applyFont="1" applyFill="1" applyBorder="1" applyAlignment="1">
      <alignment horizontal="left" vertical="top" wrapText="1"/>
    </xf>
    <xf numFmtId="2" fontId="3" fillId="0" borderId="0" xfId="0" applyNumberFormat="1" applyFont="1" applyFill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64" fontId="3" fillId="0" borderId="0" xfId="0" applyNumberFormat="1" applyFont="1" applyFill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top" wrapText="1"/>
    </xf>
    <xf numFmtId="4" fontId="1" fillId="0" borderId="1" xfId="0" applyNumberFormat="1" applyFont="1" applyFill="1" applyBorder="1" applyAlignment="1">
      <alignment horizontal="left" vertical="top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165" fontId="1" fillId="0" borderId="1" xfId="0" applyNumberFormat="1" applyFont="1" applyFill="1" applyBorder="1" applyAlignment="1">
      <alignment horizontal="center" vertical="center"/>
    </xf>
    <xf numFmtId="168" fontId="1" fillId="0" borderId="1" xfId="0" applyNumberFormat="1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167" fontId="1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top"/>
    </xf>
    <xf numFmtId="0" fontId="2" fillId="0" borderId="7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49" fontId="1" fillId="0" borderId="13" xfId="0" applyNumberFormat="1" applyFont="1" applyFill="1" applyBorder="1" applyAlignment="1">
      <alignment horizontal="center" vertical="center"/>
    </xf>
    <xf numFmtId="49" fontId="1" fillId="0" borderId="19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/>
    </xf>
    <xf numFmtId="0" fontId="9" fillId="0" borderId="20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9" fillId="0" borderId="13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top"/>
    </xf>
    <xf numFmtId="0" fontId="2" fillId="0" borderId="7" xfId="0" applyFont="1" applyFill="1" applyBorder="1" applyAlignment="1">
      <alignment horizontal="center" vertical="top"/>
    </xf>
    <xf numFmtId="0" fontId="5" fillId="0" borderId="0" xfId="0" applyFont="1" applyFill="1" applyAlignment="1">
      <alignment horizontal="right"/>
    </xf>
    <xf numFmtId="0" fontId="2" fillId="0" borderId="14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top"/>
    </xf>
    <xf numFmtId="0" fontId="2" fillId="0" borderId="5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7"/>
  <sheetViews>
    <sheetView zoomScale="90" zoomScaleNormal="90" zoomScaleSheetLayoutView="80" workbookViewId="0">
      <pane ySplit="5" topLeftCell="A120" activePane="bottomLeft" state="frozen"/>
      <selection pane="bottomLeft" activeCell="H1" sqref="H1:H1048576"/>
    </sheetView>
  </sheetViews>
  <sheetFormatPr defaultRowHeight="15" x14ac:dyDescent="0.25"/>
  <cols>
    <col min="1" max="1" width="6.140625" style="4" customWidth="1"/>
    <col min="2" max="2" width="94.140625" style="4" customWidth="1"/>
    <col min="3" max="3" width="14.5703125" style="4" customWidth="1"/>
    <col min="4" max="4" width="15" style="4" customWidth="1"/>
    <col min="5" max="5" width="15.28515625" style="4" customWidth="1"/>
    <col min="6" max="6" width="15.5703125" style="4" customWidth="1"/>
    <col min="7" max="7" width="16" style="4" customWidth="1"/>
    <col min="8" max="8" width="14.140625" style="4" hidden="1" customWidth="1"/>
    <col min="9" max="16384" width="9.140625" style="4"/>
  </cols>
  <sheetData>
    <row r="1" spans="1:8" ht="32.25" customHeight="1" x14ac:dyDescent="0.25">
      <c r="A1" s="77" t="s">
        <v>325</v>
      </c>
      <c r="B1" s="78"/>
      <c r="C1" s="78"/>
      <c r="D1" s="78"/>
      <c r="E1" s="78"/>
      <c r="F1" s="78"/>
      <c r="G1" s="78"/>
    </row>
    <row r="2" spans="1:8" ht="18" customHeight="1" x14ac:dyDescent="0.3">
      <c r="C2" s="37"/>
      <c r="E2" s="82" t="s">
        <v>21</v>
      </c>
      <c r="F2" s="83"/>
      <c r="G2" s="83"/>
    </row>
    <row r="3" spans="1:8" ht="30" customHeight="1" x14ac:dyDescent="0.25">
      <c r="A3" s="80" t="s">
        <v>0</v>
      </c>
      <c r="B3" s="80" t="s">
        <v>56</v>
      </c>
      <c r="C3" s="76" t="s">
        <v>6</v>
      </c>
      <c r="D3" s="76" t="s">
        <v>41</v>
      </c>
      <c r="E3" s="76"/>
      <c r="F3" s="76" t="s">
        <v>3</v>
      </c>
      <c r="G3" s="76"/>
    </row>
    <row r="4" spans="1:8" ht="32.25" customHeight="1" x14ac:dyDescent="0.25">
      <c r="A4" s="81"/>
      <c r="B4" s="81"/>
      <c r="C4" s="79"/>
      <c r="D4" s="63" t="s">
        <v>1</v>
      </c>
      <c r="E4" s="63" t="s">
        <v>2</v>
      </c>
      <c r="F4" s="63" t="s">
        <v>4</v>
      </c>
      <c r="G4" s="63" t="s">
        <v>5</v>
      </c>
    </row>
    <row r="5" spans="1:8" ht="16.5" customHeight="1" x14ac:dyDescent="0.25">
      <c r="A5" s="38">
        <v>1</v>
      </c>
      <c r="B5" s="38">
        <v>2</v>
      </c>
      <c r="C5" s="38">
        <v>3</v>
      </c>
      <c r="D5" s="38">
        <v>4</v>
      </c>
      <c r="E5" s="38">
        <v>5</v>
      </c>
      <c r="F5" s="38" t="s">
        <v>307</v>
      </c>
      <c r="G5" s="38" t="s">
        <v>306</v>
      </c>
    </row>
    <row r="6" spans="1:8" ht="23.25" customHeight="1" x14ac:dyDescent="0.25">
      <c r="A6" s="60">
        <v>1</v>
      </c>
      <c r="B6" s="75" t="s">
        <v>67</v>
      </c>
      <c r="C6" s="73"/>
      <c r="D6" s="73"/>
      <c r="E6" s="73"/>
      <c r="F6" s="73"/>
      <c r="G6" s="73"/>
    </row>
    <row r="7" spans="1:8" ht="32.25" customHeight="1" x14ac:dyDescent="0.25">
      <c r="A7" s="38">
        <v>1</v>
      </c>
      <c r="B7" s="31" t="s">
        <v>73</v>
      </c>
      <c r="C7" s="38" t="s">
        <v>13</v>
      </c>
      <c r="D7" s="46">
        <v>2.6</v>
      </c>
      <c r="E7" s="46">
        <v>2.6</v>
      </c>
      <c r="F7" s="46">
        <f t="shared" ref="F7:F26" si="0">E7-D7</f>
        <v>0</v>
      </c>
      <c r="G7" s="34">
        <f t="shared" ref="G7:G26" si="1">E7/D7*100-100</f>
        <v>0</v>
      </c>
      <c r="H7" s="59">
        <f>E7/D7*100</f>
        <v>100</v>
      </c>
    </row>
    <row r="8" spans="1:8" ht="21" customHeight="1" x14ac:dyDescent="0.25">
      <c r="A8" s="38">
        <v>2</v>
      </c>
      <c r="B8" s="31" t="s">
        <v>15</v>
      </c>
      <c r="C8" s="38" t="s">
        <v>25</v>
      </c>
      <c r="D8" s="34">
        <v>20</v>
      </c>
      <c r="E8" s="34">
        <v>30</v>
      </c>
      <c r="F8" s="34">
        <f t="shared" si="0"/>
        <v>10</v>
      </c>
      <c r="G8" s="34">
        <f t="shared" si="1"/>
        <v>50</v>
      </c>
      <c r="H8" s="59">
        <f t="shared" ref="H8:H26" si="2">E8/D8*100</f>
        <v>150</v>
      </c>
    </row>
    <row r="9" spans="1:8" ht="19.5" customHeight="1" x14ac:dyDescent="0.25">
      <c r="A9" s="38">
        <v>3</v>
      </c>
      <c r="B9" s="31" t="s">
        <v>22</v>
      </c>
      <c r="C9" s="38" t="s">
        <v>69</v>
      </c>
      <c r="D9" s="35">
        <v>1977.73</v>
      </c>
      <c r="E9" s="35">
        <v>1977.73</v>
      </c>
      <c r="F9" s="35">
        <f>E9-D9</f>
        <v>0</v>
      </c>
      <c r="G9" s="34">
        <f t="shared" si="1"/>
        <v>0</v>
      </c>
      <c r="H9" s="59">
        <f t="shared" si="2"/>
        <v>100</v>
      </c>
    </row>
    <row r="10" spans="1:8" ht="18.75" customHeight="1" x14ac:dyDescent="0.25">
      <c r="A10" s="38">
        <v>4</v>
      </c>
      <c r="B10" s="31" t="s">
        <v>316</v>
      </c>
      <c r="C10" s="39" t="s">
        <v>69</v>
      </c>
      <c r="D10" s="35">
        <v>591.55999999999995</v>
      </c>
      <c r="E10" s="35">
        <v>591.55999999999995</v>
      </c>
      <c r="F10" s="35">
        <f t="shared" si="0"/>
        <v>0</v>
      </c>
      <c r="G10" s="34">
        <f t="shared" si="1"/>
        <v>0</v>
      </c>
      <c r="H10" s="59">
        <f t="shared" si="2"/>
        <v>100</v>
      </c>
    </row>
    <row r="11" spans="1:8" ht="18.75" customHeight="1" x14ac:dyDescent="0.25">
      <c r="A11" s="38">
        <v>5</v>
      </c>
      <c r="B11" s="31" t="s">
        <v>72</v>
      </c>
      <c r="C11" s="39" t="s">
        <v>25</v>
      </c>
      <c r="D11" s="34">
        <v>5</v>
      </c>
      <c r="E11" s="34">
        <v>4</v>
      </c>
      <c r="F11" s="34">
        <f t="shared" si="0"/>
        <v>-1</v>
      </c>
      <c r="G11" s="34">
        <f t="shared" si="1"/>
        <v>-20</v>
      </c>
      <c r="H11" s="59">
        <f t="shared" si="2"/>
        <v>80</v>
      </c>
    </row>
    <row r="12" spans="1:8" ht="15.75" x14ac:dyDescent="0.25">
      <c r="A12" s="38">
        <v>6</v>
      </c>
      <c r="B12" s="31" t="s">
        <v>28</v>
      </c>
      <c r="C12" s="39" t="s">
        <v>25</v>
      </c>
      <c r="D12" s="34">
        <v>180</v>
      </c>
      <c r="E12" s="34">
        <v>384</v>
      </c>
      <c r="F12" s="34">
        <f t="shared" si="0"/>
        <v>204</v>
      </c>
      <c r="G12" s="34">
        <f t="shared" si="1"/>
        <v>113.33333333333334</v>
      </c>
      <c r="H12" s="59">
        <f t="shared" si="2"/>
        <v>213.33333333333334</v>
      </c>
    </row>
    <row r="13" spans="1:8" ht="15.75" x14ac:dyDescent="0.25">
      <c r="A13" s="38">
        <v>7</v>
      </c>
      <c r="B13" s="31" t="s">
        <v>16</v>
      </c>
      <c r="C13" s="39" t="s">
        <v>66</v>
      </c>
      <c r="D13" s="34">
        <v>1010</v>
      </c>
      <c r="E13" s="34">
        <v>2223</v>
      </c>
      <c r="F13" s="34">
        <f>E13-D13</f>
        <v>1213</v>
      </c>
      <c r="G13" s="34">
        <f t="shared" si="1"/>
        <v>120.09900990099013</v>
      </c>
      <c r="H13" s="59">
        <f t="shared" si="2"/>
        <v>220.09900990099013</v>
      </c>
    </row>
    <row r="14" spans="1:8" ht="15.75" x14ac:dyDescent="0.25">
      <c r="A14" s="38">
        <v>8</v>
      </c>
      <c r="B14" s="31" t="s">
        <v>71</v>
      </c>
      <c r="C14" s="39" t="s">
        <v>69</v>
      </c>
      <c r="D14" s="34">
        <v>4436</v>
      </c>
      <c r="E14" s="34">
        <v>4436</v>
      </c>
      <c r="F14" s="34">
        <f t="shared" si="0"/>
        <v>0</v>
      </c>
      <c r="G14" s="34">
        <f t="shared" si="1"/>
        <v>0</v>
      </c>
      <c r="H14" s="59">
        <f t="shared" si="2"/>
        <v>100</v>
      </c>
    </row>
    <row r="15" spans="1:8" ht="15.75" x14ac:dyDescent="0.25">
      <c r="A15" s="38">
        <v>9</v>
      </c>
      <c r="B15" s="31" t="s">
        <v>26</v>
      </c>
      <c r="C15" s="39" t="s">
        <v>25</v>
      </c>
      <c r="D15" s="64" t="s">
        <v>308</v>
      </c>
      <c r="E15" s="64" t="s">
        <v>313</v>
      </c>
      <c r="F15" s="41" t="s">
        <v>349</v>
      </c>
      <c r="G15" s="41" t="s">
        <v>350</v>
      </c>
      <c r="H15" s="59">
        <v>100</v>
      </c>
    </row>
    <row r="16" spans="1:8" ht="15.75" x14ac:dyDescent="0.25">
      <c r="A16" s="38">
        <v>10</v>
      </c>
      <c r="B16" s="31" t="s">
        <v>70</v>
      </c>
      <c r="C16" s="39" t="s">
        <v>19</v>
      </c>
      <c r="D16" s="46">
        <v>5.3</v>
      </c>
      <c r="E16" s="46">
        <v>5.7</v>
      </c>
      <c r="F16" s="46">
        <f t="shared" si="0"/>
        <v>0.40000000000000036</v>
      </c>
      <c r="G16" s="34">
        <f t="shared" si="1"/>
        <v>7.5471698113207566</v>
      </c>
      <c r="H16" s="59">
        <f t="shared" si="2"/>
        <v>107.54716981132076</v>
      </c>
    </row>
    <row r="17" spans="1:8" ht="47.25" x14ac:dyDescent="0.25">
      <c r="A17" s="38">
        <v>11</v>
      </c>
      <c r="B17" s="31" t="s">
        <v>265</v>
      </c>
      <c r="C17" s="39" t="s">
        <v>13</v>
      </c>
      <c r="D17" s="35">
        <v>95</v>
      </c>
      <c r="E17" s="35">
        <v>98.73</v>
      </c>
      <c r="F17" s="35">
        <f t="shared" si="0"/>
        <v>3.730000000000004</v>
      </c>
      <c r="G17" s="34">
        <f t="shared" si="1"/>
        <v>3.9263157894736906</v>
      </c>
      <c r="H17" s="59">
        <f t="shared" si="2"/>
        <v>103.92631578947369</v>
      </c>
    </row>
    <row r="18" spans="1:8" ht="48" customHeight="1" x14ac:dyDescent="0.25">
      <c r="A18" s="38">
        <v>12</v>
      </c>
      <c r="B18" s="31" t="s">
        <v>276</v>
      </c>
      <c r="C18" s="39" t="s">
        <v>13</v>
      </c>
      <c r="D18" s="34">
        <v>100</v>
      </c>
      <c r="E18" s="34">
        <v>100</v>
      </c>
      <c r="F18" s="34">
        <f t="shared" si="0"/>
        <v>0</v>
      </c>
      <c r="G18" s="34">
        <f t="shared" si="1"/>
        <v>0</v>
      </c>
      <c r="H18" s="59">
        <f t="shared" si="2"/>
        <v>100</v>
      </c>
    </row>
    <row r="19" spans="1:8" ht="49.5" customHeight="1" x14ac:dyDescent="0.25">
      <c r="A19" s="38">
        <v>13</v>
      </c>
      <c r="B19" s="31" t="s">
        <v>277</v>
      </c>
      <c r="C19" s="39" t="s">
        <v>13</v>
      </c>
      <c r="D19" s="34">
        <v>100</v>
      </c>
      <c r="E19" s="34">
        <v>100</v>
      </c>
      <c r="F19" s="34">
        <f t="shared" si="0"/>
        <v>0</v>
      </c>
      <c r="G19" s="34">
        <f t="shared" si="1"/>
        <v>0</v>
      </c>
      <c r="H19" s="59">
        <f t="shared" si="2"/>
        <v>100</v>
      </c>
    </row>
    <row r="20" spans="1:8" ht="34.5" customHeight="1" x14ac:dyDescent="0.25">
      <c r="A20" s="38">
        <v>14</v>
      </c>
      <c r="B20" s="31" t="s">
        <v>279</v>
      </c>
      <c r="C20" s="39" t="s">
        <v>13</v>
      </c>
      <c r="D20" s="34">
        <v>100</v>
      </c>
      <c r="E20" s="34">
        <v>0</v>
      </c>
      <c r="F20" s="34">
        <f t="shared" si="0"/>
        <v>-100</v>
      </c>
      <c r="G20" s="34">
        <f t="shared" si="1"/>
        <v>-100</v>
      </c>
      <c r="H20" s="59">
        <f t="shared" si="2"/>
        <v>0</v>
      </c>
    </row>
    <row r="21" spans="1:8" ht="82.5" customHeight="1" x14ac:dyDescent="0.25">
      <c r="A21" s="38">
        <v>15</v>
      </c>
      <c r="B21" s="31" t="s">
        <v>317</v>
      </c>
      <c r="C21" s="39" t="s">
        <v>13</v>
      </c>
      <c r="D21" s="34">
        <v>100</v>
      </c>
      <c r="E21" s="34">
        <v>100</v>
      </c>
      <c r="F21" s="34">
        <f t="shared" si="0"/>
        <v>0</v>
      </c>
      <c r="G21" s="34">
        <f t="shared" si="1"/>
        <v>0</v>
      </c>
      <c r="H21" s="59">
        <f t="shared" si="2"/>
        <v>100</v>
      </c>
    </row>
    <row r="22" spans="1:8" ht="47.25" customHeight="1" x14ac:dyDescent="0.25">
      <c r="A22" s="38">
        <v>16</v>
      </c>
      <c r="B22" s="31" t="s">
        <v>280</v>
      </c>
      <c r="C22" s="39" t="s">
        <v>13</v>
      </c>
      <c r="D22" s="34">
        <v>100</v>
      </c>
      <c r="E22" s="34">
        <v>0</v>
      </c>
      <c r="F22" s="34">
        <f t="shared" si="0"/>
        <v>-100</v>
      </c>
      <c r="G22" s="34">
        <f t="shared" si="1"/>
        <v>-100</v>
      </c>
      <c r="H22" s="59">
        <f t="shared" si="2"/>
        <v>0</v>
      </c>
    </row>
    <row r="23" spans="1:8" ht="18" customHeight="1" x14ac:dyDescent="0.25">
      <c r="A23" s="38">
        <v>17</v>
      </c>
      <c r="B23" s="31" t="s">
        <v>266</v>
      </c>
      <c r="C23" s="39" t="s">
        <v>25</v>
      </c>
      <c r="D23" s="34">
        <v>4</v>
      </c>
      <c r="E23" s="34">
        <v>3</v>
      </c>
      <c r="F23" s="34">
        <f t="shared" si="0"/>
        <v>-1</v>
      </c>
      <c r="G23" s="34">
        <f t="shared" si="1"/>
        <v>-25</v>
      </c>
      <c r="H23" s="59">
        <f t="shared" si="2"/>
        <v>75</v>
      </c>
    </row>
    <row r="24" spans="1:8" ht="18" customHeight="1" x14ac:dyDescent="0.25">
      <c r="A24" s="38">
        <v>18</v>
      </c>
      <c r="B24" s="31" t="s">
        <v>275</v>
      </c>
      <c r="C24" s="39" t="s">
        <v>318</v>
      </c>
      <c r="D24" s="34">
        <v>21</v>
      </c>
      <c r="E24" s="34">
        <v>29</v>
      </c>
      <c r="F24" s="34">
        <f t="shared" si="0"/>
        <v>8</v>
      </c>
      <c r="G24" s="34">
        <f t="shared" si="1"/>
        <v>38.095238095238102</v>
      </c>
      <c r="H24" s="59">
        <f t="shared" si="2"/>
        <v>138.0952380952381</v>
      </c>
    </row>
    <row r="25" spans="1:8" ht="18" customHeight="1" x14ac:dyDescent="0.25">
      <c r="A25" s="38">
        <v>19</v>
      </c>
      <c r="B25" s="31" t="s">
        <v>309</v>
      </c>
      <c r="C25" s="39" t="s">
        <v>68</v>
      </c>
      <c r="D25" s="35">
        <v>855</v>
      </c>
      <c r="E25" s="35">
        <v>3048.22</v>
      </c>
      <c r="F25" s="35">
        <f t="shared" si="0"/>
        <v>2193.2199999999998</v>
      </c>
      <c r="G25" s="35">
        <f t="shared" si="1"/>
        <v>256.51695906432747</v>
      </c>
      <c r="H25" s="59">
        <f t="shared" si="2"/>
        <v>356.51695906432747</v>
      </c>
    </row>
    <row r="26" spans="1:8" ht="48" customHeight="1" x14ac:dyDescent="0.25">
      <c r="A26" s="38">
        <v>20</v>
      </c>
      <c r="B26" s="31" t="s">
        <v>314</v>
      </c>
      <c r="C26" s="39" t="s">
        <v>25</v>
      </c>
      <c r="D26" s="34">
        <v>263</v>
      </c>
      <c r="E26" s="34">
        <v>263</v>
      </c>
      <c r="F26" s="34">
        <f t="shared" si="0"/>
        <v>0</v>
      </c>
      <c r="G26" s="34">
        <f t="shared" si="1"/>
        <v>0</v>
      </c>
      <c r="H26" s="59">
        <f t="shared" si="2"/>
        <v>100</v>
      </c>
    </row>
    <row r="27" spans="1:8" ht="31.5" x14ac:dyDescent="0.25">
      <c r="A27" s="38">
        <v>21</v>
      </c>
      <c r="B27" s="31" t="s">
        <v>326</v>
      </c>
      <c r="C27" s="39" t="s">
        <v>11</v>
      </c>
      <c r="D27" s="34" t="s">
        <v>12</v>
      </c>
      <c r="E27" s="34" t="s">
        <v>12</v>
      </c>
      <c r="F27" s="34" t="s">
        <v>241</v>
      </c>
      <c r="G27" s="34" t="s">
        <v>241</v>
      </c>
      <c r="H27" s="59">
        <v>100</v>
      </c>
    </row>
    <row r="28" spans="1:8" ht="25.5" customHeight="1" x14ac:dyDescent="0.25">
      <c r="A28" s="60">
        <v>2</v>
      </c>
      <c r="B28" s="69" t="s">
        <v>74</v>
      </c>
      <c r="C28" s="74"/>
      <c r="D28" s="74"/>
      <c r="E28" s="74"/>
      <c r="F28" s="74"/>
      <c r="G28" s="74"/>
    </row>
    <row r="29" spans="1:8" ht="18.75" customHeight="1" x14ac:dyDescent="0.25">
      <c r="A29" s="38">
        <v>1</v>
      </c>
      <c r="B29" s="31" t="s">
        <v>269</v>
      </c>
      <c r="C29" s="39" t="s">
        <v>267</v>
      </c>
      <c r="D29" s="47">
        <v>54.5</v>
      </c>
      <c r="E29" s="47">
        <v>65.076700000000002</v>
      </c>
      <c r="F29" s="47">
        <f>E29-D29</f>
        <v>10.576700000000002</v>
      </c>
      <c r="G29" s="47">
        <f>E29/D29*100-100</f>
        <v>19.406788990825689</v>
      </c>
      <c r="H29" s="62">
        <f>E29/D29*100</f>
        <v>119.40678899082569</v>
      </c>
    </row>
    <row r="30" spans="1:8" ht="31.5" customHeight="1" x14ac:dyDescent="0.25">
      <c r="A30" s="41" t="s">
        <v>75</v>
      </c>
      <c r="B30" s="31" t="s">
        <v>80</v>
      </c>
      <c r="C30" s="39" t="s">
        <v>13</v>
      </c>
      <c r="D30" s="34">
        <v>100</v>
      </c>
      <c r="E30" s="34">
        <v>100</v>
      </c>
      <c r="F30" s="34">
        <f t="shared" ref="F30:F43" si="3">E30-D30</f>
        <v>0</v>
      </c>
      <c r="G30" s="34">
        <f t="shared" ref="G30:G33" si="4">E30/D30*100-100</f>
        <v>0</v>
      </c>
      <c r="H30" s="62">
        <f t="shared" ref="H30:H45" si="5">E30/D30*100</f>
        <v>100</v>
      </c>
    </row>
    <row r="31" spans="1:8" ht="35.25" customHeight="1" x14ac:dyDescent="0.25">
      <c r="A31" s="38">
        <v>3</v>
      </c>
      <c r="B31" s="31" t="s">
        <v>81</v>
      </c>
      <c r="C31" s="39" t="s">
        <v>13</v>
      </c>
      <c r="D31" s="34">
        <v>100</v>
      </c>
      <c r="E31" s="34">
        <v>100</v>
      </c>
      <c r="F31" s="34">
        <f t="shared" si="3"/>
        <v>0</v>
      </c>
      <c r="G31" s="34">
        <f t="shared" si="4"/>
        <v>0</v>
      </c>
      <c r="H31" s="62">
        <f t="shared" si="5"/>
        <v>100</v>
      </c>
    </row>
    <row r="32" spans="1:8" ht="32.25" customHeight="1" x14ac:dyDescent="0.25">
      <c r="A32" s="38">
        <v>4</v>
      </c>
      <c r="B32" s="31" t="s">
        <v>295</v>
      </c>
      <c r="C32" s="39" t="s">
        <v>294</v>
      </c>
      <c r="D32" s="34">
        <v>6</v>
      </c>
      <c r="E32" s="34">
        <v>6</v>
      </c>
      <c r="F32" s="34">
        <f t="shared" si="3"/>
        <v>0</v>
      </c>
      <c r="G32" s="34">
        <f t="shared" si="4"/>
        <v>0</v>
      </c>
      <c r="H32" s="62">
        <f t="shared" si="5"/>
        <v>100</v>
      </c>
    </row>
    <row r="33" spans="1:8" ht="49.5" customHeight="1" x14ac:dyDescent="0.25">
      <c r="A33" s="38">
        <v>5</v>
      </c>
      <c r="B33" s="31" t="s">
        <v>315</v>
      </c>
      <c r="C33" s="39" t="s">
        <v>23</v>
      </c>
      <c r="D33" s="34">
        <v>3</v>
      </c>
      <c r="E33" s="34">
        <v>4</v>
      </c>
      <c r="F33" s="34">
        <f t="shared" si="3"/>
        <v>1</v>
      </c>
      <c r="G33" s="34">
        <f t="shared" si="4"/>
        <v>33.333333333333314</v>
      </c>
      <c r="H33" s="62">
        <f t="shared" si="5"/>
        <v>133.33333333333331</v>
      </c>
    </row>
    <row r="34" spans="1:8" ht="48" customHeight="1" x14ac:dyDescent="0.25">
      <c r="A34" s="38">
        <v>6</v>
      </c>
      <c r="B34" s="31" t="s">
        <v>82</v>
      </c>
      <c r="C34" s="39" t="s">
        <v>13</v>
      </c>
      <c r="D34" s="35">
        <v>0.7</v>
      </c>
      <c r="E34" s="35">
        <v>0.8</v>
      </c>
      <c r="F34" s="35">
        <f t="shared" si="3"/>
        <v>0.10000000000000009</v>
      </c>
      <c r="G34" s="34">
        <f>E34/D34*100-100</f>
        <v>14.285714285714306</v>
      </c>
      <c r="H34" s="62">
        <f t="shared" si="5"/>
        <v>114.28571428571431</v>
      </c>
    </row>
    <row r="35" spans="1:8" ht="33.75" customHeight="1" x14ac:dyDescent="0.25">
      <c r="A35" s="41" t="s">
        <v>61</v>
      </c>
      <c r="B35" s="31" t="s">
        <v>220</v>
      </c>
      <c r="C35" s="39" t="s">
        <v>68</v>
      </c>
      <c r="D35" s="35">
        <v>16.600000000000001</v>
      </c>
      <c r="E35" s="35">
        <v>65.069999999999993</v>
      </c>
      <c r="F35" s="35">
        <f t="shared" si="3"/>
        <v>48.469999999999992</v>
      </c>
      <c r="G35" s="35">
        <f t="shared" ref="G35:G39" si="6">E35/D35*100-100</f>
        <v>291.98795180722885</v>
      </c>
      <c r="H35" s="62">
        <f t="shared" si="5"/>
        <v>391.98795180722885</v>
      </c>
    </row>
    <row r="36" spans="1:8" ht="63.75" customHeight="1" x14ac:dyDescent="0.25">
      <c r="A36" s="38">
        <v>8</v>
      </c>
      <c r="B36" s="31" t="s">
        <v>221</v>
      </c>
      <c r="C36" s="39" t="s">
        <v>68</v>
      </c>
      <c r="D36" s="46">
        <v>4452</v>
      </c>
      <c r="E36" s="46">
        <v>4452</v>
      </c>
      <c r="F36" s="34">
        <f t="shared" si="3"/>
        <v>0</v>
      </c>
      <c r="G36" s="34">
        <f t="shared" si="6"/>
        <v>0</v>
      </c>
      <c r="H36" s="62">
        <f t="shared" si="5"/>
        <v>100</v>
      </c>
    </row>
    <row r="37" spans="1:8" ht="63.75" customHeight="1" x14ac:dyDescent="0.25">
      <c r="A37" s="38">
        <v>9</v>
      </c>
      <c r="B37" s="31" t="s">
        <v>296</v>
      </c>
      <c r="C37" s="39" t="s">
        <v>68</v>
      </c>
      <c r="D37" s="46">
        <v>1007</v>
      </c>
      <c r="E37" s="46">
        <v>1007</v>
      </c>
      <c r="F37" s="34">
        <f t="shared" si="3"/>
        <v>0</v>
      </c>
      <c r="G37" s="34">
        <f t="shared" si="6"/>
        <v>0</v>
      </c>
      <c r="H37" s="62">
        <f t="shared" si="5"/>
        <v>100</v>
      </c>
    </row>
    <row r="38" spans="1:8" ht="33" customHeight="1" x14ac:dyDescent="0.25">
      <c r="A38" s="38">
        <v>10</v>
      </c>
      <c r="B38" s="31" t="s">
        <v>218</v>
      </c>
      <c r="C38" s="39" t="s">
        <v>13</v>
      </c>
      <c r="D38" s="34">
        <v>85</v>
      </c>
      <c r="E38" s="34">
        <v>85</v>
      </c>
      <c r="F38" s="34">
        <f t="shared" si="3"/>
        <v>0</v>
      </c>
      <c r="G38" s="34">
        <f t="shared" si="6"/>
        <v>0</v>
      </c>
      <c r="H38" s="62">
        <f t="shared" si="5"/>
        <v>100</v>
      </c>
    </row>
    <row r="39" spans="1:8" ht="50.25" customHeight="1" x14ac:dyDescent="0.25">
      <c r="A39" s="41" t="s">
        <v>342</v>
      </c>
      <c r="B39" s="31" t="s">
        <v>222</v>
      </c>
      <c r="C39" s="39" t="s">
        <v>68</v>
      </c>
      <c r="D39" s="46">
        <v>9.6999999999999993</v>
      </c>
      <c r="E39" s="46">
        <v>9.6999999999999993</v>
      </c>
      <c r="F39" s="46">
        <f t="shared" si="3"/>
        <v>0</v>
      </c>
      <c r="G39" s="34">
        <f t="shared" si="6"/>
        <v>0</v>
      </c>
      <c r="H39" s="62">
        <f t="shared" si="5"/>
        <v>100</v>
      </c>
    </row>
    <row r="40" spans="1:8" ht="18.75" customHeight="1" x14ac:dyDescent="0.25">
      <c r="A40" s="38">
        <v>12</v>
      </c>
      <c r="B40" s="31" t="s">
        <v>237</v>
      </c>
      <c r="C40" s="39" t="s">
        <v>240</v>
      </c>
      <c r="D40" s="34">
        <v>10</v>
      </c>
      <c r="E40" s="34">
        <v>13</v>
      </c>
      <c r="F40" s="34">
        <f t="shared" si="3"/>
        <v>3</v>
      </c>
      <c r="G40" s="34">
        <f>E40/D40*100-100</f>
        <v>30</v>
      </c>
      <c r="H40" s="62">
        <f t="shared" si="5"/>
        <v>130</v>
      </c>
    </row>
    <row r="41" spans="1:8" ht="34.5" customHeight="1" x14ac:dyDescent="0.25">
      <c r="A41" s="38">
        <v>13</v>
      </c>
      <c r="B41" s="31" t="s">
        <v>298</v>
      </c>
      <c r="C41" s="39" t="s">
        <v>297</v>
      </c>
      <c r="D41" s="46">
        <v>1721.3</v>
      </c>
      <c r="E41" s="46">
        <v>1761</v>
      </c>
      <c r="F41" s="46">
        <f t="shared" si="3"/>
        <v>39.700000000000045</v>
      </c>
      <c r="G41" s="34">
        <f>E41/D41*100-100</f>
        <v>2.3063963283564703</v>
      </c>
      <c r="H41" s="62">
        <f t="shared" si="5"/>
        <v>102.30639632835647</v>
      </c>
    </row>
    <row r="42" spans="1:8" ht="33.75" customHeight="1" x14ac:dyDescent="0.25">
      <c r="A42" s="41" t="s">
        <v>343</v>
      </c>
      <c r="B42" s="31" t="s">
        <v>268</v>
      </c>
      <c r="C42" s="39" t="s">
        <v>267</v>
      </c>
      <c r="D42" s="47">
        <v>11.540800000000001</v>
      </c>
      <c r="E42" s="47">
        <v>19.466100000000001</v>
      </c>
      <c r="F42" s="47">
        <f t="shared" si="3"/>
        <v>7.9253</v>
      </c>
      <c r="G42" s="34">
        <f t="shared" ref="G42:G43" si="7">E42/D42*100-100</f>
        <v>68.672015804796899</v>
      </c>
      <c r="H42" s="62">
        <f t="shared" si="5"/>
        <v>168.6720158047969</v>
      </c>
    </row>
    <row r="43" spans="1:8" ht="33.75" customHeight="1" x14ac:dyDescent="0.25">
      <c r="A43" s="38">
        <v>15</v>
      </c>
      <c r="B43" s="31" t="s">
        <v>328</v>
      </c>
      <c r="C43" s="39" t="s">
        <v>23</v>
      </c>
      <c r="D43" s="34">
        <v>729</v>
      </c>
      <c r="E43" s="34">
        <v>1324</v>
      </c>
      <c r="F43" s="34">
        <f t="shared" si="3"/>
        <v>595</v>
      </c>
      <c r="G43" s="34">
        <f t="shared" si="7"/>
        <v>81.61865569272976</v>
      </c>
      <c r="H43" s="62">
        <f t="shared" si="5"/>
        <v>181.61865569272976</v>
      </c>
    </row>
    <row r="44" spans="1:8" ht="33.75" customHeight="1" x14ac:dyDescent="0.25">
      <c r="A44" s="38">
        <v>16</v>
      </c>
      <c r="B44" s="31" t="s">
        <v>345</v>
      </c>
      <c r="C44" s="39" t="s">
        <v>327</v>
      </c>
      <c r="D44" s="34">
        <v>2</v>
      </c>
      <c r="E44" s="34">
        <v>1</v>
      </c>
      <c r="F44" s="34">
        <f t="shared" ref="F44:F45" si="8">E44-D44</f>
        <v>-1</v>
      </c>
      <c r="G44" s="34">
        <f t="shared" ref="G44:G45" si="9">E44/D44*100-100</f>
        <v>-50</v>
      </c>
      <c r="H44" s="62">
        <f t="shared" si="5"/>
        <v>50</v>
      </c>
    </row>
    <row r="45" spans="1:8" ht="18.75" customHeight="1" x14ac:dyDescent="0.25">
      <c r="A45" s="38">
        <v>17</v>
      </c>
      <c r="B45" s="31" t="s">
        <v>344</v>
      </c>
      <c r="C45" s="39" t="s">
        <v>13</v>
      </c>
      <c r="D45" s="34">
        <v>100</v>
      </c>
      <c r="E45" s="34">
        <v>100</v>
      </c>
      <c r="F45" s="34">
        <f t="shared" si="8"/>
        <v>0</v>
      </c>
      <c r="G45" s="34">
        <f t="shared" si="9"/>
        <v>0</v>
      </c>
      <c r="H45" s="62">
        <f t="shared" si="5"/>
        <v>100</v>
      </c>
    </row>
    <row r="46" spans="1:8" ht="39" customHeight="1" x14ac:dyDescent="0.25">
      <c r="A46" s="60">
        <v>3</v>
      </c>
      <c r="B46" s="69" t="s">
        <v>148</v>
      </c>
      <c r="C46" s="73"/>
      <c r="D46" s="73"/>
      <c r="E46" s="73"/>
      <c r="F46" s="73"/>
      <c r="G46" s="73"/>
    </row>
    <row r="47" spans="1:8" ht="33" customHeight="1" x14ac:dyDescent="0.25">
      <c r="A47" s="38">
        <v>1</v>
      </c>
      <c r="B47" s="42" t="s">
        <v>319</v>
      </c>
      <c r="C47" s="38" t="s">
        <v>24</v>
      </c>
      <c r="D47" s="46">
        <v>201.6</v>
      </c>
      <c r="E47" s="46">
        <v>230.8</v>
      </c>
      <c r="F47" s="46">
        <f t="shared" ref="F47:F52" si="10">E47-D47</f>
        <v>29.200000000000017</v>
      </c>
      <c r="G47" s="34">
        <f t="shared" ref="G47:G52" si="11">E47/D47*100-100</f>
        <v>14.484126984127002</v>
      </c>
      <c r="H47" s="66">
        <f>E47/D47*100</f>
        <v>114.484126984127</v>
      </c>
    </row>
    <row r="48" spans="1:8" ht="50.25" customHeight="1" x14ac:dyDescent="0.25">
      <c r="A48" s="38">
        <v>2</v>
      </c>
      <c r="B48" s="42" t="s">
        <v>83</v>
      </c>
      <c r="C48" s="38" t="s">
        <v>13</v>
      </c>
      <c r="D48" s="35">
        <v>6.2</v>
      </c>
      <c r="E48" s="35">
        <v>0.12</v>
      </c>
      <c r="F48" s="35">
        <f t="shared" si="10"/>
        <v>-6.08</v>
      </c>
      <c r="G48" s="35">
        <f t="shared" si="11"/>
        <v>-98.064516129032256</v>
      </c>
      <c r="H48" s="59">
        <f t="shared" ref="H48:H52" si="12">E48/D48*100</f>
        <v>1.9354838709677418</v>
      </c>
    </row>
    <row r="49" spans="1:8" ht="18" customHeight="1" x14ac:dyDescent="0.25">
      <c r="A49" s="38">
        <v>3</v>
      </c>
      <c r="B49" s="42" t="s">
        <v>42</v>
      </c>
      <c r="C49" s="38" t="s">
        <v>24</v>
      </c>
      <c r="D49" s="46">
        <v>81</v>
      </c>
      <c r="E49" s="46">
        <v>51.4</v>
      </c>
      <c r="F49" s="46">
        <f t="shared" si="10"/>
        <v>-29.6</v>
      </c>
      <c r="G49" s="34">
        <f t="shared" si="11"/>
        <v>-36.543209876543216</v>
      </c>
      <c r="H49" s="59">
        <f t="shared" si="12"/>
        <v>63.456790123456784</v>
      </c>
    </row>
    <row r="50" spans="1:8" ht="34.5" customHeight="1" x14ac:dyDescent="0.25">
      <c r="A50" s="38">
        <v>4</v>
      </c>
      <c r="B50" s="42" t="s">
        <v>212</v>
      </c>
      <c r="C50" s="38" t="s">
        <v>13</v>
      </c>
      <c r="D50" s="46">
        <v>21.3</v>
      </c>
      <c r="E50" s="46">
        <v>21.3</v>
      </c>
      <c r="F50" s="46">
        <f t="shared" si="10"/>
        <v>0</v>
      </c>
      <c r="G50" s="34">
        <f t="shared" si="11"/>
        <v>0</v>
      </c>
      <c r="H50" s="59">
        <f t="shared" si="12"/>
        <v>100</v>
      </c>
    </row>
    <row r="51" spans="1:8" ht="34.5" customHeight="1" x14ac:dyDescent="0.25">
      <c r="A51" s="38">
        <v>5</v>
      </c>
      <c r="B51" s="42" t="s">
        <v>255</v>
      </c>
      <c r="C51" s="38" t="s">
        <v>13</v>
      </c>
      <c r="D51" s="46">
        <v>1.3</v>
      </c>
      <c r="E51" s="46">
        <v>0.6</v>
      </c>
      <c r="F51" s="46">
        <f t="shared" si="10"/>
        <v>-0.70000000000000007</v>
      </c>
      <c r="G51" s="46">
        <f t="shared" si="11"/>
        <v>-53.846153846153847</v>
      </c>
      <c r="H51" s="59">
        <f t="shared" si="12"/>
        <v>46.153846153846153</v>
      </c>
    </row>
    <row r="52" spans="1:8" ht="20.25" customHeight="1" x14ac:dyDescent="0.25">
      <c r="A52" s="38">
        <v>6</v>
      </c>
      <c r="B52" s="42" t="s">
        <v>299</v>
      </c>
      <c r="C52" s="38" t="s">
        <v>23</v>
      </c>
      <c r="D52" s="34">
        <v>5</v>
      </c>
      <c r="E52" s="34">
        <v>7</v>
      </c>
      <c r="F52" s="34">
        <f t="shared" si="10"/>
        <v>2</v>
      </c>
      <c r="G52" s="34">
        <f t="shared" si="11"/>
        <v>40</v>
      </c>
      <c r="H52" s="59">
        <f t="shared" si="12"/>
        <v>140</v>
      </c>
    </row>
    <row r="53" spans="1:8" ht="25.5" customHeight="1" x14ac:dyDescent="0.25">
      <c r="A53" s="60">
        <v>4</v>
      </c>
      <c r="B53" s="69" t="s">
        <v>84</v>
      </c>
      <c r="C53" s="73"/>
      <c r="D53" s="73"/>
      <c r="E53" s="73"/>
      <c r="F53" s="73"/>
      <c r="G53" s="73"/>
    </row>
    <row r="54" spans="1:8" ht="81.75" customHeight="1" x14ac:dyDescent="0.25">
      <c r="A54" s="38">
        <v>1</v>
      </c>
      <c r="B54" s="43" t="s">
        <v>86</v>
      </c>
      <c r="C54" s="35" t="s">
        <v>13</v>
      </c>
      <c r="D54" s="46">
        <v>74.599999999999994</v>
      </c>
      <c r="E54" s="46">
        <v>80</v>
      </c>
      <c r="F54" s="46">
        <f t="shared" ref="F54:F59" si="13">E54-D54</f>
        <v>5.4000000000000057</v>
      </c>
      <c r="G54" s="34">
        <f t="shared" ref="G54:G59" si="14">E54/D54*100-100</f>
        <v>7.2386058981233248</v>
      </c>
      <c r="H54" s="59">
        <f>E54/D54*100</f>
        <v>107.23860589812332</v>
      </c>
    </row>
    <row r="55" spans="1:8" ht="30.75" customHeight="1" x14ac:dyDescent="0.25">
      <c r="A55" s="38">
        <v>2</v>
      </c>
      <c r="B55" s="43" t="s">
        <v>87</v>
      </c>
      <c r="C55" s="35" t="s">
        <v>23</v>
      </c>
      <c r="D55" s="34">
        <v>3090</v>
      </c>
      <c r="E55" s="34">
        <v>3406</v>
      </c>
      <c r="F55" s="34">
        <f t="shared" si="13"/>
        <v>316</v>
      </c>
      <c r="G55" s="34">
        <f t="shared" si="14"/>
        <v>10.226537216828461</v>
      </c>
      <c r="H55" s="59">
        <f t="shared" ref="H55:H59" si="15">E55/D55*100</f>
        <v>110.22653721682846</v>
      </c>
    </row>
    <row r="56" spans="1:8" ht="33" customHeight="1" x14ac:dyDescent="0.25">
      <c r="A56" s="38">
        <v>3</v>
      </c>
      <c r="B56" s="43" t="s">
        <v>88</v>
      </c>
      <c r="C56" s="35" t="s">
        <v>23</v>
      </c>
      <c r="D56" s="34">
        <v>4585</v>
      </c>
      <c r="E56" s="34">
        <v>4996</v>
      </c>
      <c r="F56" s="34">
        <f t="shared" si="13"/>
        <v>411</v>
      </c>
      <c r="G56" s="34">
        <f t="shared" si="14"/>
        <v>8.9640130861504872</v>
      </c>
      <c r="H56" s="59">
        <f t="shared" si="15"/>
        <v>108.96401308615049</v>
      </c>
    </row>
    <row r="57" spans="1:8" ht="97.5" customHeight="1" x14ac:dyDescent="0.25">
      <c r="A57" s="38">
        <v>4</v>
      </c>
      <c r="B57" s="43" t="s">
        <v>85</v>
      </c>
      <c r="C57" s="35" t="s">
        <v>13</v>
      </c>
      <c r="D57" s="46">
        <v>15.3</v>
      </c>
      <c r="E57" s="46">
        <v>15.5</v>
      </c>
      <c r="F57" s="34">
        <f t="shared" si="13"/>
        <v>0.19999999999999929</v>
      </c>
      <c r="G57" s="34">
        <f t="shared" si="14"/>
        <v>1.3071895424836555</v>
      </c>
      <c r="H57" s="59">
        <f t="shared" si="15"/>
        <v>101.30718954248366</v>
      </c>
    </row>
    <row r="58" spans="1:8" ht="49.5" customHeight="1" x14ac:dyDescent="0.25">
      <c r="A58" s="38">
        <v>5</v>
      </c>
      <c r="B58" s="43" t="s">
        <v>89</v>
      </c>
      <c r="C58" s="35" t="s">
        <v>24</v>
      </c>
      <c r="D58" s="34">
        <v>200</v>
      </c>
      <c r="E58" s="34">
        <v>239</v>
      </c>
      <c r="F58" s="34">
        <f t="shared" si="13"/>
        <v>39</v>
      </c>
      <c r="G58" s="34">
        <f t="shared" si="14"/>
        <v>19.5</v>
      </c>
      <c r="H58" s="59">
        <f t="shared" si="15"/>
        <v>119.5</v>
      </c>
    </row>
    <row r="59" spans="1:8" ht="48" customHeight="1" x14ac:dyDescent="0.25">
      <c r="A59" s="38">
        <v>6</v>
      </c>
      <c r="B59" s="43" t="s">
        <v>90</v>
      </c>
      <c r="C59" s="35" t="s">
        <v>23</v>
      </c>
      <c r="D59" s="34">
        <v>1550</v>
      </c>
      <c r="E59" s="34">
        <v>1558</v>
      </c>
      <c r="F59" s="34">
        <f t="shared" si="13"/>
        <v>8</v>
      </c>
      <c r="G59" s="34">
        <f t="shared" si="14"/>
        <v>0.51612903225806406</v>
      </c>
      <c r="H59" s="59">
        <f t="shared" si="15"/>
        <v>100.51612903225806</v>
      </c>
    </row>
    <row r="60" spans="1:8" ht="36.75" customHeight="1" x14ac:dyDescent="0.25">
      <c r="A60" s="60">
        <v>5</v>
      </c>
      <c r="B60" s="69" t="s">
        <v>91</v>
      </c>
      <c r="C60" s="73"/>
      <c r="D60" s="73"/>
      <c r="E60" s="73"/>
      <c r="F60" s="73"/>
      <c r="G60" s="73"/>
    </row>
    <row r="61" spans="1:8" ht="33.75" customHeight="1" x14ac:dyDescent="0.25">
      <c r="A61" s="38">
        <v>1</v>
      </c>
      <c r="B61" s="31" t="s">
        <v>92</v>
      </c>
      <c r="C61" s="38" t="s">
        <v>13</v>
      </c>
      <c r="D61" s="35">
        <v>100</v>
      </c>
      <c r="E61" s="35">
        <v>0.95</v>
      </c>
      <c r="F61" s="35">
        <f>E61-D61</f>
        <v>-99.05</v>
      </c>
      <c r="G61" s="35">
        <f>E61/D61*100-100</f>
        <v>-99.05</v>
      </c>
    </row>
    <row r="62" spans="1:8" ht="32.25" customHeight="1" x14ac:dyDescent="0.25">
      <c r="A62" s="38">
        <v>2</v>
      </c>
      <c r="B62" s="31" t="s">
        <v>43</v>
      </c>
      <c r="C62" s="38" t="s">
        <v>13</v>
      </c>
      <c r="D62" s="35">
        <v>100</v>
      </c>
      <c r="E62" s="35">
        <v>98.67</v>
      </c>
      <c r="F62" s="35">
        <f>E62-D62</f>
        <v>-1.3299999999999983</v>
      </c>
      <c r="G62" s="35">
        <f>E62/D62*100-100</f>
        <v>-1.3299999999999983</v>
      </c>
    </row>
    <row r="63" spans="1:8" ht="23.25" customHeight="1" x14ac:dyDescent="0.25">
      <c r="A63" s="60">
        <v>6</v>
      </c>
      <c r="B63" s="69" t="s">
        <v>93</v>
      </c>
      <c r="C63" s="73"/>
      <c r="D63" s="73"/>
      <c r="E63" s="73"/>
      <c r="F63" s="73"/>
      <c r="G63" s="73"/>
    </row>
    <row r="64" spans="1:8" ht="33" customHeight="1" x14ac:dyDescent="0.25">
      <c r="A64" s="38">
        <v>1</v>
      </c>
      <c r="B64" s="31" t="s">
        <v>238</v>
      </c>
      <c r="C64" s="38" t="s">
        <v>23</v>
      </c>
      <c r="D64" s="34">
        <v>1052</v>
      </c>
      <c r="E64" s="34">
        <v>1545</v>
      </c>
      <c r="F64" s="34">
        <f>E64-D64</f>
        <v>493</v>
      </c>
      <c r="G64" s="34">
        <f>E64/D64*100-100</f>
        <v>46.863117870722448</v>
      </c>
      <c r="H64" s="59">
        <f>E64/D64*100</f>
        <v>146.86311787072245</v>
      </c>
    </row>
    <row r="65" spans="1:8" ht="48.75" customHeight="1" x14ac:dyDescent="0.25">
      <c r="A65" s="41" t="s">
        <v>75</v>
      </c>
      <c r="B65" s="31" t="s">
        <v>95</v>
      </c>
      <c r="C65" s="38" t="s">
        <v>13</v>
      </c>
      <c r="D65" s="34">
        <v>100</v>
      </c>
      <c r="E65" s="34">
        <v>100</v>
      </c>
      <c r="F65" s="34">
        <f>E65-D65</f>
        <v>0</v>
      </c>
      <c r="G65" s="34">
        <f>E65/D65*100-100</f>
        <v>0</v>
      </c>
      <c r="H65" s="59">
        <f t="shared" ref="H65:H97" si="16">E65/D65*100</f>
        <v>100</v>
      </c>
    </row>
    <row r="66" spans="1:8" ht="48" customHeight="1" x14ac:dyDescent="0.25">
      <c r="A66" s="41" t="s">
        <v>60</v>
      </c>
      <c r="B66" s="31" t="s">
        <v>96</v>
      </c>
      <c r="C66" s="38" t="s">
        <v>13</v>
      </c>
      <c r="D66" s="46">
        <v>33.1</v>
      </c>
      <c r="E66" s="46">
        <v>34.799999999999997</v>
      </c>
      <c r="F66" s="46">
        <f>E66-D66</f>
        <v>1.6999999999999957</v>
      </c>
      <c r="G66" s="34">
        <f>E66/D66*100-100</f>
        <v>5.1359516616314096</v>
      </c>
      <c r="H66" s="59">
        <f t="shared" si="16"/>
        <v>105.13595166163141</v>
      </c>
    </row>
    <row r="67" spans="1:8" ht="48" customHeight="1" x14ac:dyDescent="0.25">
      <c r="A67" s="38">
        <v>4</v>
      </c>
      <c r="B67" s="31" t="s">
        <v>97</v>
      </c>
      <c r="C67" s="38" t="s">
        <v>13</v>
      </c>
      <c r="D67" s="46">
        <v>56.1</v>
      </c>
      <c r="E67" s="46">
        <v>44.9</v>
      </c>
      <c r="F67" s="46">
        <f t="shared" ref="F67:F97" si="17">E67-D67</f>
        <v>-11.200000000000003</v>
      </c>
      <c r="G67" s="34">
        <f t="shared" ref="G67:G97" si="18">E67/D67*100-100</f>
        <v>-19.964349376114086</v>
      </c>
      <c r="H67" s="59">
        <f t="shared" si="16"/>
        <v>80.035650623885914</v>
      </c>
    </row>
    <row r="68" spans="1:8" ht="32.25" customHeight="1" x14ac:dyDescent="0.25">
      <c r="A68" s="38">
        <v>5</v>
      </c>
      <c r="B68" s="31" t="s">
        <v>213</v>
      </c>
      <c r="C68" s="38" t="s">
        <v>13</v>
      </c>
      <c r="D68" s="46">
        <v>84.1</v>
      </c>
      <c r="E68" s="46">
        <v>65</v>
      </c>
      <c r="F68" s="46">
        <f t="shared" si="17"/>
        <v>-19.099999999999994</v>
      </c>
      <c r="G68" s="34">
        <f t="shared" si="18"/>
        <v>-22.711058263971466</v>
      </c>
      <c r="H68" s="59">
        <f t="shared" si="16"/>
        <v>77.288941736028534</v>
      </c>
    </row>
    <row r="69" spans="1:8" ht="47.25" customHeight="1" x14ac:dyDescent="0.25">
      <c r="A69" s="41" t="s">
        <v>286</v>
      </c>
      <c r="B69" s="31" t="s">
        <v>98</v>
      </c>
      <c r="C69" s="38" t="s">
        <v>13</v>
      </c>
      <c r="D69" s="46">
        <v>23.5</v>
      </c>
      <c r="E69" s="46">
        <v>45</v>
      </c>
      <c r="F69" s="46">
        <f t="shared" si="17"/>
        <v>21.5</v>
      </c>
      <c r="G69" s="34">
        <f t="shared" si="18"/>
        <v>91.489361702127667</v>
      </c>
      <c r="H69" s="59">
        <f t="shared" si="16"/>
        <v>191.48936170212767</v>
      </c>
    </row>
    <row r="70" spans="1:8" ht="18.75" customHeight="1" x14ac:dyDescent="0.25">
      <c r="A70" s="38">
        <v>7</v>
      </c>
      <c r="B70" s="31" t="s">
        <v>99</v>
      </c>
      <c r="C70" s="38" t="s">
        <v>13</v>
      </c>
      <c r="D70" s="46">
        <v>86.9</v>
      </c>
      <c r="E70" s="46">
        <v>91.3</v>
      </c>
      <c r="F70" s="46">
        <f t="shared" si="17"/>
        <v>4.3999999999999915</v>
      </c>
      <c r="G70" s="34">
        <f t="shared" si="18"/>
        <v>5.0632911392404907</v>
      </c>
      <c r="H70" s="59">
        <f t="shared" si="16"/>
        <v>105.06329113924049</v>
      </c>
    </row>
    <row r="71" spans="1:8" ht="48.75" customHeight="1" x14ac:dyDescent="0.25">
      <c r="A71" s="38">
        <v>8</v>
      </c>
      <c r="B71" s="31" t="s">
        <v>100</v>
      </c>
      <c r="C71" s="38" t="s">
        <v>13</v>
      </c>
      <c r="D71" s="34">
        <v>10</v>
      </c>
      <c r="E71" s="34">
        <v>25</v>
      </c>
      <c r="F71" s="34">
        <f t="shared" si="17"/>
        <v>15</v>
      </c>
      <c r="G71" s="34">
        <f t="shared" si="18"/>
        <v>150</v>
      </c>
      <c r="H71" s="59">
        <f t="shared" si="16"/>
        <v>250</v>
      </c>
    </row>
    <row r="72" spans="1:8" ht="30.75" customHeight="1" x14ac:dyDescent="0.25">
      <c r="A72" s="41" t="s">
        <v>285</v>
      </c>
      <c r="B72" s="31" t="s">
        <v>101</v>
      </c>
      <c r="C72" s="38" t="s">
        <v>13</v>
      </c>
      <c r="D72" s="34">
        <v>97</v>
      </c>
      <c r="E72" s="34">
        <v>97</v>
      </c>
      <c r="F72" s="34">
        <f t="shared" si="17"/>
        <v>0</v>
      </c>
      <c r="G72" s="34">
        <f t="shared" si="18"/>
        <v>0</v>
      </c>
      <c r="H72" s="59">
        <f t="shared" si="16"/>
        <v>100</v>
      </c>
    </row>
    <row r="73" spans="1:8" ht="34.5" customHeight="1" x14ac:dyDescent="0.25">
      <c r="A73" s="38">
        <v>10</v>
      </c>
      <c r="B73" s="31" t="s">
        <v>329</v>
      </c>
      <c r="C73" s="38" t="s">
        <v>23</v>
      </c>
      <c r="D73" s="34">
        <v>840</v>
      </c>
      <c r="E73" s="34">
        <v>850</v>
      </c>
      <c r="F73" s="34">
        <f t="shared" si="17"/>
        <v>10</v>
      </c>
      <c r="G73" s="34">
        <f t="shared" si="18"/>
        <v>1.1904761904761898</v>
      </c>
      <c r="H73" s="59">
        <f t="shared" si="16"/>
        <v>101.19047619047619</v>
      </c>
    </row>
    <row r="74" spans="1:8" ht="32.25" customHeight="1" x14ac:dyDescent="0.25">
      <c r="A74" s="38">
        <v>11</v>
      </c>
      <c r="B74" s="31" t="s">
        <v>94</v>
      </c>
      <c r="C74" s="38" t="s">
        <v>23</v>
      </c>
      <c r="D74" s="34">
        <v>3250</v>
      </c>
      <c r="E74" s="34">
        <v>3550</v>
      </c>
      <c r="F74" s="34">
        <f t="shared" si="17"/>
        <v>300</v>
      </c>
      <c r="G74" s="34">
        <f t="shared" si="18"/>
        <v>9.2307692307692264</v>
      </c>
      <c r="H74" s="59">
        <f t="shared" si="16"/>
        <v>109.23076923076923</v>
      </c>
    </row>
    <row r="75" spans="1:8" ht="18" customHeight="1" x14ac:dyDescent="0.25">
      <c r="A75" s="38">
        <v>12</v>
      </c>
      <c r="B75" s="31" t="s">
        <v>102</v>
      </c>
      <c r="C75" s="38" t="s">
        <v>23</v>
      </c>
      <c r="D75" s="34">
        <v>650</v>
      </c>
      <c r="E75" s="34">
        <v>650</v>
      </c>
      <c r="F75" s="34">
        <f t="shared" si="17"/>
        <v>0</v>
      </c>
      <c r="G75" s="34">
        <f t="shared" si="18"/>
        <v>0</v>
      </c>
      <c r="H75" s="59">
        <f t="shared" si="16"/>
        <v>100</v>
      </c>
    </row>
    <row r="76" spans="1:8" ht="64.5" customHeight="1" x14ac:dyDescent="0.25">
      <c r="A76" s="38">
        <v>13</v>
      </c>
      <c r="B76" s="31" t="s">
        <v>103</v>
      </c>
      <c r="C76" s="38" t="s">
        <v>13</v>
      </c>
      <c r="D76" s="34">
        <v>15</v>
      </c>
      <c r="E76" s="34">
        <v>22</v>
      </c>
      <c r="F76" s="34">
        <f t="shared" si="17"/>
        <v>7</v>
      </c>
      <c r="G76" s="34">
        <f t="shared" si="18"/>
        <v>46.666666666666657</v>
      </c>
      <c r="H76" s="59">
        <f t="shared" si="16"/>
        <v>146.66666666666666</v>
      </c>
    </row>
    <row r="77" spans="1:8" ht="45.75" customHeight="1" x14ac:dyDescent="0.25">
      <c r="A77" s="38">
        <v>14</v>
      </c>
      <c r="B77" s="31" t="s">
        <v>104</v>
      </c>
      <c r="C77" s="38" t="s">
        <v>13</v>
      </c>
      <c r="D77" s="46">
        <v>11.5</v>
      </c>
      <c r="E77" s="46">
        <v>58</v>
      </c>
      <c r="F77" s="46">
        <f t="shared" si="17"/>
        <v>46.5</v>
      </c>
      <c r="G77" s="46">
        <f t="shared" si="18"/>
        <v>404.34782608695656</v>
      </c>
      <c r="H77" s="59">
        <f t="shared" si="16"/>
        <v>504.34782608695656</v>
      </c>
    </row>
    <row r="78" spans="1:8" ht="48" customHeight="1" x14ac:dyDescent="0.25">
      <c r="A78" s="38">
        <v>15</v>
      </c>
      <c r="B78" s="31" t="s">
        <v>105</v>
      </c>
      <c r="C78" s="38" t="s">
        <v>13</v>
      </c>
      <c r="D78" s="34">
        <v>100</v>
      </c>
      <c r="E78" s="34">
        <v>100</v>
      </c>
      <c r="F78" s="34">
        <f t="shared" si="17"/>
        <v>0</v>
      </c>
      <c r="G78" s="34">
        <f t="shared" si="18"/>
        <v>0</v>
      </c>
      <c r="H78" s="59">
        <f t="shared" si="16"/>
        <v>100</v>
      </c>
    </row>
    <row r="79" spans="1:8" ht="34.5" customHeight="1" x14ac:dyDescent="0.25">
      <c r="A79" s="38">
        <v>16</v>
      </c>
      <c r="B79" s="31" t="s">
        <v>106</v>
      </c>
      <c r="C79" s="38" t="s">
        <v>13</v>
      </c>
      <c r="D79" s="34">
        <v>100</v>
      </c>
      <c r="E79" s="34">
        <v>100</v>
      </c>
      <c r="F79" s="34">
        <f t="shared" si="17"/>
        <v>0</v>
      </c>
      <c r="G79" s="34">
        <f t="shared" si="18"/>
        <v>0</v>
      </c>
      <c r="H79" s="59">
        <f t="shared" si="16"/>
        <v>100</v>
      </c>
    </row>
    <row r="80" spans="1:8" ht="63" customHeight="1" x14ac:dyDescent="0.25">
      <c r="A80" s="38">
        <v>17</v>
      </c>
      <c r="B80" s="31" t="s">
        <v>107</v>
      </c>
      <c r="C80" s="38" t="s">
        <v>13</v>
      </c>
      <c r="D80" s="34">
        <v>100</v>
      </c>
      <c r="E80" s="34">
        <v>100</v>
      </c>
      <c r="F80" s="34">
        <f t="shared" si="17"/>
        <v>0</v>
      </c>
      <c r="G80" s="34">
        <f t="shared" si="18"/>
        <v>0</v>
      </c>
      <c r="H80" s="59">
        <f t="shared" si="16"/>
        <v>100</v>
      </c>
    </row>
    <row r="81" spans="1:8" ht="48" customHeight="1" x14ac:dyDescent="0.25">
      <c r="A81" s="38">
        <v>18</v>
      </c>
      <c r="B81" s="31" t="s">
        <v>256</v>
      </c>
      <c r="C81" s="38" t="s">
        <v>13</v>
      </c>
      <c r="D81" s="34">
        <v>100</v>
      </c>
      <c r="E81" s="34">
        <v>100</v>
      </c>
      <c r="F81" s="34">
        <f t="shared" si="17"/>
        <v>0</v>
      </c>
      <c r="G81" s="34">
        <f t="shared" si="18"/>
        <v>0</v>
      </c>
      <c r="H81" s="59">
        <f t="shared" si="16"/>
        <v>100</v>
      </c>
    </row>
    <row r="82" spans="1:8" ht="49.5" customHeight="1" x14ac:dyDescent="0.25">
      <c r="A82" s="38">
        <v>19</v>
      </c>
      <c r="B82" s="31" t="s">
        <v>231</v>
      </c>
      <c r="C82" s="38" t="s">
        <v>23</v>
      </c>
      <c r="D82" s="34">
        <v>21</v>
      </c>
      <c r="E82" s="34">
        <v>21</v>
      </c>
      <c r="F82" s="34">
        <f t="shared" si="17"/>
        <v>0</v>
      </c>
      <c r="G82" s="34">
        <f t="shared" si="18"/>
        <v>0</v>
      </c>
      <c r="H82" s="59">
        <f t="shared" si="16"/>
        <v>100</v>
      </c>
    </row>
    <row r="83" spans="1:8" ht="31.5" customHeight="1" x14ac:dyDescent="0.25">
      <c r="A83" s="38">
        <v>20</v>
      </c>
      <c r="B83" s="31" t="s">
        <v>214</v>
      </c>
      <c r="C83" s="38" t="s">
        <v>13</v>
      </c>
      <c r="D83" s="46">
        <v>27</v>
      </c>
      <c r="E83" s="46">
        <v>11</v>
      </c>
      <c r="F83" s="46">
        <f t="shared" si="17"/>
        <v>-16</v>
      </c>
      <c r="G83" s="34">
        <f t="shared" si="18"/>
        <v>-59.25925925925926</v>
      </c>
      <c r="H83" s="59">
        <f t="shared" si="16"/>
        <v>40.74074074074074</v>
      </c>
    </row>
    <row r="84" spans="1:8" ht="31.5" customHeight="1" x14ac:dyDescent="0.25">
      <c r="A84" s="38">
        <v>21</v>
      </c>
      <c r="B84" s="31" t="s">
        <v>215</v>
      </c>
      <c r="C84" s="38" t="s">
        <v>13</v>
      </c>
      <c r="D84" s="46">
        <v>98</v>
      </c>
      <c r="E84" s="46">
        <v>98.3</v>
      </c>
      <c r="F84" s="46">
        <f t="shared" si="17"/>
        <v>0.29999999999999716</v>
      </c>
      <c r="G84" s="46">
        <f t="shared" si="18"/>
        <v>0.30612244897957908</v>
      </c>
      <c r="H84" s="59">
        <f t="shared" si="16"/>
        <v>100.30612244897958</v>
      </c>
    </row>
    <row r="85" spans="1:8" ht="32.25" customHeight="1" x14ac:dyDescent="0.25">
      <c r="A85" s="38">
        <v>22</v>
      </c>
      <c r="B85" s="31" t="s">
        <v>216</v>
      </c>
      <c r="C85" s="38" t="s">
        <v>13</v>
      </c>
      <c r="D85" s="46">
        <v>90.9</v>
      </c>
      <c r="E85" s="46">
        <v>91</v>
      </c>
      <c r="F85" s="46">
        <f t="shared" si="17"/>
        <v>9.9999999999994316E-2</v>
      </c>
      <c r="G85" s="46">
        <f t="shared" si="18"/>
        <v>0.11001100110010498</v>
      </c>
      <c r="H85" s="59">
        <f t="shared" si="16"/>
        <v>100.1100110011001</v>
      </c>
    </row>
    <row r="86" spans="1:8" ht="46.5" customHeight="1" x14ac:dyDescent="0.25">
      <c r="A86" s="38">
        <v>23</v>
      </c>
      <c r="B86" s="31" t="s">
        <v>257</v>
      </c>
      <c r="C86" s="38" t="s">
        <v>13</v>
      </c>
      <c r="D86" s="46">
        <v>100</v>
      </c>
      <c r="E86" s="46">
        <v>100</v>
      </c>
      <c r="F86" s="46">
        <f t="shared" si="17"/>
        <v>0</v>
      </c>
      <c r="G86" s="46">
        <f t="shared" si="18"/>
        <v>0</v>
      </c>
      <c r="H86" s="59">
        <f t="shared" si="16"/>
        <v>100</v>
      </c>
    </row>
    <row r="87" spans="1:8" ht="63" customHeight="1" x14ac:dyDescent="0.25">
      <c r="A87" s="38">
        <v>24</v>
      </c>
      <c r="B87" s="31" t="s">
        <v>258</v>
      </c>
      <c r="C87" s="38" t="s">
        <v>13</v>
      </c>
      <c r="D87" s="46">
        <v>100</v>
      </c>
      <c r="E87" s="46">
        <v>100</v>
      </c>
      <c r="F87" s="46">
        <f t="shared" si="17"/>
        <v>0</v>
      </c>
      <c r="G87" s="46">
        <f t="shared" si="18"/>
        <v>0</v>
      </c>
      <c r="H87" s="59">
        <f t="shared" si="16"/>
        <v>100</v>
      </c>
    </row>
    <row r="88" spans="1:8" ht="21.75" customHeight="1" x14ac:dyDescent="0.25">
      <c r="A88" s="38">
        <v>25</v>
      </c>
      <c r="B88" s="31" t="s">
        <v>330</v>
      </c>
      <c r="C88" s="38" t="s">
        <v>13</v>
      </c>
      <c r="D88" s="46">
        <v>100</v>
      </c>
      <c r="E88" s="46">
        <v>100</v>
      </c>
      <c r="F88" s="46">
        <f t="shared" si="17"/>
        <v>0</v>
      </c>
      <c r="G88" s="46">
        <f t="shared" si="18"/>
        <v>0</v>
      </c>
      <c r="H88" s="59">
        <f t="shared" si="16"/>
        <v>100</v>
      </c>
    </row>
    <row r="89" spans="1:8" ht="47.25" x14ac:dyDescent="0.25">
      <c r="A89" s="38">
        <v>26</v>
      </c>
      <c r="B89" s="31" t="s">
        <v>331</v>
      </c>
      <c r="C89" s="38" t="s">
        <v>13</v>
      </c>
      <c r="D89" s="35">
        <v>1.23</v>
      </c>
      <c r="E89" s="35">
        <v>3.71</v>
      </c>
      <c r="F89" s="35">
        <f t="shared" si="17"/>
        <v>2.48</v>
      </c>
      <c r="G89" s="35">
        <f t="shared" si="18"/>
        <v>201.6260162601626</v>
      </c>
      <c r="H89" s="59">
        <f t="shared" si="16"/>
        <v>301.6260162601626</v>
      </c>
    </row>
    <row r="90" spans="1:8" ht="31.5" x14ac:dyDescent="0.25">
      <c r="A90" s="38">
        <v>27</v>
      </c>
      <c r="B90" s="31" t="s">
        <v>332</v>
      </c>
      <c r="C90" s="38" t="s">
        <v>13</v>
      </c>
      <c r="D90" s="46">
        <v>15</v>
      </c>
      <c r="E90" s="46">
        <v>36.1</v>
      </c>
      <c r="F90" s="46">
        <f t="shared" si="17"/>
        <v>21.1</v>
      </c>
      <c r="G90" s="46">
        <f t="shared" si="18"/>
        <v>140.66666666666669</v>
      </c>
      <c r="H90" s="59">
        <f t="shared" si="16"/>
        <v>240.66666666666669</v>
      </c>
    </row>
    <row r="91" spans="1:8" ht="49.5" customHeight="1" x14ac:dyDescent="0.25">
      <c r="A91" s="38">
        <v>28</v>
      </c>
      <c r="B91" s="31" t="s">
        <v>333</v>
      </c>
      <c r="C91" s="38" t="s">
        <v>13</v>
      </c>
      <c r="D91" s="46">
        <v>30</v>
      </c>
      <c r="E91" s="46">
        <v>38</v>
      </c>
      <c r="F91" s="46">
        <f t="shared" si="17"/>
        <v>8</v>
      </c>
      <c r="G91" s="46">
        <f t="shared" si="18"/>
        <v>26.666666666666657</v>
      </c>
      <c r="H91" s="59">
        <f t="shared" si="16"/>
        <v>126.66666666666666</v>
      </c>
    </row>
    <row r="92" spans="1:8" ht="31.5" x14ac:dyDescent="0.25">
      <c r="A92" s="38">
        <v>29</v>
      </c>
      <c r="B92" s="31" t="s">
        <v>334</v>
      </c>
      <c r="C92" s="38" t="s">
        <v>13</v>
      </c>
      <c r="D92" s="35">
        <v>4.01</v>
      </c>
      <c r="E92" s="35">
        <v>4.01</v>
      </c>
      <c r="F92" s="35">
        <f t="shared" si="17"/>
        <v>0</v>
      </c>
      <c r="G92" s="35">
        <f t="shared" si="18"/>
        <v>0</v>
      </c>
      <c r="H92" s="59">
        <f t="shared" si="16"/>
        <v>100</v>
      </c>
    </row>
    <row r="93" spans="1:8" ht="49.5" customHeight="1" x14ac:dyDescent="0.25">
      <c r="A93" s="38">
        <v>30</v>
      </c>
      <c r="B93" s="31" t="s">
        <v>335</v>
      </c>
      <c r="C93" s="38" t="s">
        <v>13</v>
      </c>
      <c r="D93" s="35">
        <v>0.67</v>
      </c>
      <c r="E93" s="35">
        <v>1.78</v>
      </c>
      <c r="F93" s="35">
        <f t="shared" si="17"/>
        <v>1.1099999999999999</v>
      </c>
      <c r="G93" s="35">
        <f t="shared" si="18"/>
        <v>165.67164179104475</v>
      </c>
      <c r="H93" s="59">
        <f t="shared" si="16"/>
        <v>265.67164179104475</v>
      </c>
    </row>
    <row r="94" spans="1:8" ht="31.5" x14ac:dyDescent="0.25">
      <c r="A94" s="38">
        <v>31</v>
      </c>
      <c r="B94" s="31" t="s">
        <v>336</v>
      </c>
      <c r="C94" s="38" t="s">
        <v>13</v>
      </c>
      <c r="D94" s="35">
        <v>0.65</v>
      </c>
      <c r="E94" s="35">
        <v>3.3</v>
      </c>
      <c r="F94" s="35">
        <f t="shared" si="17"/>
        <v>2.65</v>
      </c>
      <c r="G94" s="35">
        <f t="shared" si="18"/>
        <v>407.69230769230768</v>
      </c>
      <c r="H94" s="59">
        <f t="shared" si="16"/>
        <v>507.69230769230768</v>
      </c>
    </row>
    <row r="95" spans="1:8" ht="49.5" customHeight="1" x14ac:dyDescent="0.25">
      <c r="A95" s="38">
        <v>32</v>
      </c>
      <c r="B95" s="31" t="s">
        <v>337</v>
      </c>
      <c r="C95" s="38" t="s">
        <v>13</v>
      </c>
      <c r="D95" s="35">
        <v>0.54</v>
      </c>
      <c r="E95" s="35">
        <v>5.16</v>
      </c>
      <c r="F95" s="35">
        <f t="shared" si="17"/>
        <v>4.62</v>
      </c>
      <c r="G95" s="35">
        <f t="shared" si="18"/>
        <v>855.55555555555554</v>
      </c>
      <c r="H95" s="59">
        <f t="shared" si="16"/>
        <v>955.55555555555554</v>
      </c>
    </row>
    <row r="96" spans="1:8" ht="31.5" x14ac:dyDescent="0.25">
      <c r="A96" s="38">
        <v>33</v>
      </c>
      <c r="B96" s="31" t="s">
        <v>338</v>
      </c>
      <c r="C96" s="38" t="s">
        <v>13</v>
      </c>
      <c r="D96" s="35">
        <v>25</v>
      </c>
      <c r="E96" s="35">
        <v>25</v>
      </c>
      <c r="F96" s="35">
        <f t="shared" si="17"/>
        <v>0</v>
      </c>
      <c r="G96" s="35">
        <f t="shared" si="18"/>
        <v>0</v>
      </c>
      <c r="H96" s="59">
        <f t="shared" si="16"/>
        <v>100</v>
      </c>
    </row>
    <row r="97" spans="1:8" ht="31.5" x14ac:dyDescent="0.25">
      <c r="A97" s="38">
        <v>34</v>
      </c>
      <c r="B97" s="31" t="s">
        <v>339</v>
      </c>
      <c r="C97" s="38" t="s">
        <v>13</v>
      </c>
      <c r="D97" s="46">
        <v>3.5</v>
      </c>
      <c r="E97" s="46">
        <v>3.5</v>
      </c>
      <c r="F97" s="46">
        <f t="shared" si="17"/>
        <v>0</v>
      </c>
      <c r="G97" s="46">
        <f t="shared" si="18"/>
        <v>0</v>
      </c>
      <c r="H97" s="59">
        <f t="shared" si="16"/>
        <v>100</v>
      </c>
    </row>
    <row r="98" spans="1:8" ht="24" customHeight="1" x14ac:dyDescent="0.25">
      <c r="A98" s="60" t="s">
        <v>14</v>
      </c>
      <c r="B98" s="69" t="s">
        <v>108</v>
      </c>
      <c r="C98" s="73"/>
      <c r="D98" s="73"/>
      <c r="E98" s="73"/>
      <c r="F98" s="73"/>
      <c r="G98" s="73"/>
    </row>
    <row r="99" spans="1:8" ht="31.5" x14ac:dyDescent="0.25">
      <c r="A99" s="38">
        <v>1</v>
      </c>
      <c r="B99" s="31" t="s">
        <v>50</v>
      </c>
      <c r="C99" s="38" t="s">
        <v>13</v>
      </c>
      <c r="D99" s="34">
        <v>41</v>
      </c>
      <c r="E99" s="46">
        <v>45.7</v>
      </c>
      <c r="F99" s="34">
        <f t="shared" ref="F99:F109" si="19">E99-D99</f>
        <v>4.7000000000000028</v>
      </c>
      <c r="G99" s="34">
        <f t="shared" ref="G99:G109" si="20">E99/D99*100-100</f>
        <v>11.463414634146346</v>
      </c>
      <c r="H99" s="40">
        <f>E99/D99*100</f>
        <v>111.46341463414635</v>
      </c>
    </row>
    <row r="100" spans="1:8" ht="31.5" x14ac:dyDescent="0.25">
      <c r="A100" s="38">
        <v>2</v>
      </c>
      <c r="B100" s="31" t="s">
        <v>51</v>
      </c>
      <c r="C100" s="38" t="s">
        <v>13</v>
      </c>
      <c r="D100" s="46">
        <v>31.4</v>
      </c>
      <c r="E100" s="46">
        <v>28</v>
      </c>
      <c r="F100" s="34">
        <f t="shared" si="19"/>
        <v>-3.3999999999999986</v>
      </c>
      <c r="G100" s="34">
        <f t="shared" si="20"/>
        <v>-10.828025477707001</v>
      </c>
      <c r="H100" s="40">
        <f t="shared" ref="H100:H111" si="21">E100/D100*100</f>
        <v>89.171974522292999</v>
      </c>
    </row>
    <row r="101" spans="1:8" ht="32.25" customHeight="1" x14ac:dyDescent="0.25">
      <c r="A101" s="38">
        <v>3</v>
      </c>
      <c r="B101" s="31" t="s">
        <v>112</v>
      </c>
      <c r="C101" s="38" t="s">
        <v>13</v>
      </c>
      <c r="D101" s="46">
        <v>32.700000000000003</v>
      </c>
      <c r="E101" s="46">
        <v>32.700000000000003</v>
      </c>
      <c r="F101" s="34">
        <f t="shared" si="19"/>
        <v>0</v>
      </c>
      <c r="G101" s="34">
        <f t="shared" si="20"/>
        <v>0</v>
      </c>
      <c r="H101" s="40">
        <f t="shared" si="21"/>
        <v>100</v>
      </c>
    </row>
    <row r="102" spans="1:8" ht="34.5" customHeight="1" x14ac:dyDescent="0.25">
      <c r="A102" s="38">
        <v>4</v>
      </c>
      <c r="B102" s="31" t="s">
        <v>111</v>
      </c>
      <c r="C102" s="38" t="s">
        <v>13</v>
      </c>
      <c r="D102" s="46">
        <v>4.4000000000000004</v>
      </c>
      <c r="E102" s="46">
        <v>7.2</v>
      </c>
      <c r="F102" s="34">
        <f t="shared" si="19"/>
        <v>2.8</v>
      </c>
      <c r="G102" s="34">
        <f t="shared" si="20"/>
        <v>63.636363636363626</v>
      </c>
      <c r="H102" s="40">
        <f t="shared" si="21"/>
        <v>163.63636363636363</v>
      </c>
    </row>
    <row r="103" spans="1:8" ht="31.5" customHeight="1" x14ac:dyDescent="0.25">
      <c r="A103" s="38">
        <v>5</v>
      </c>
      <c r="B103" s="31" t="s">
        <v>110</v>
      </c>
      <c r="C103" s="38" t="s">
        <v>13</v>
      </c>
      <c r="D103" s="46">
        <v>56.2</v>
      </c>
      <c r="E103" s="46">
        <v>75.2</v>
      </c>
      <c r="F103" s="34">
        <f>E103-D103</f>
        <v>19</v>
      </c>
      <c r="G103" s="34">
        <f t="shared" si="20"/>
        <v>33.80782918149464</v>
      </c>
      <c r="H103" s="40">
        <f t="shared" si="21"/>
        <v>133.80782918149464</v>
      </c>
    </row>
    <row r="104" spans="1:8" ht="33.75" customHeight="1" x14ac:dyDescent="0.25">
      <c r="A104" s="38">
        <v>6</v>
      </c>
      <c r="B104" s="31" t="s">
        <v>52</v>
      </c>
      <c r="C104" s="38" t="s">
        <v>13</v>
      </c>
      <c r="D104" s="34">
        <v>20</v>
      </c>
      <c r="E104" s="34">
        <v>20</v>
      </c>
      <c r="F104" s="34">
        <f t="shared" si="19"/>
        <v>0</v>
      </c>
      <c r="G104" s="34">
        <f t="shared" si="20"/>
        <v>0</v>
      </c>
      <c r="H104" s="40">
        <f t="shared" si="21"/>
        <v>100</v>
      </c>
    </row>
    <row r="105" spans="1:8" ht="66" customHeight="1" x14ac:dyDescent="0.25">
      <c r="A105" s="41" t="s">
        <v>61</v>
      </c>
      <c r="B105" s="31" t="s">
        <v>53</v>
      </c>
      <c r="C105" s="38" t="s">
        <v>13</v>
      </c>
      <c r="D105" s="34">
        <v>41</v>
      </c>
      <c r="E105" s="34">
        <v>66</v>
      </c>
      <c r="F105" s="34">
        <f t="shared" si="19"/>
        <v>25</v>
      </c>
      <c r="G105" s="34">
        <f t="shared" si="20"/>
        <v>60.975609756097583</v>
      </c>
      <c r="H105" s="40">
        <f t="shared" si="21"/>
        <v>160.97560975609758</v>
      </c>
    </row>
    <row r="106" spans="1:8" ht="19.5" customHeight="1" x14ac:dyDescent="0.25">
      <c r="A106" s="41" t="s">
        <v>78</v>
      </c>
      <c r="B106" s="31" t="s">
        <v>54</v>
      </c>
      <c r="C106" s="38" t="s">
        <v>13</v>
      </c>
      <c r="D106" s="46">
        <v>71</v>
      </c>
      <c r="E106" s="46">
        <v>99.1</v>
      </c>
      <c r="F106" s="46">
        <f t="shared" si="19"/>
        <v>28.099999999999994</v>
      </c>
      <c r="G106" s="46">
        <f t="shared" si="20"/>
        <v>39.577464788732385</v>
      </c>
      <c r="H106" s="40">
        <f t="shared" si="21"/>
        <v>139.57746478873239</v>
      </c>
    </row>
    <row r="107" spans="1:8" ht="48.75" customHeight="1" x14ac:dyDescent="0.25">
      <c r="A107" s="41" t="s">
        <v>77</v>
      </c>
      <c r="B107" s="31" t="s">
        <v>109</v>
      </c>
      <c r="C107" s="38" t="s">
        <v>13</v>
      </c>
      <c r="D107" s="46">
        <v>56.7</v>
      </c>
      <c r="E107" s="46">
        <v>95</v>
      </c>
      <c r="F107" s="34">
        <f t="shared" si="19"/>
        <v>38.299999999999997</v>
      </c>
      <c r="G107" s="34">
        <f t="shared" si="20"/>
        <v>67.548500881834229</v>
      </c>
      <c r="H107" s="40">
        <f t="shared" si="21"/>
        <v>167.54850088183423</v>
      </c>
    </row>
    <row r="108" spans="1:8" ht="34.5" customHeight="1" x14ac:dyDescent="0.25">
      <c r="A108" s="67" t="s">
        <v>285</v>
      </c>
      <c r="B108" s="31" t="s">
        <v>300</v>
      </c>
      <c r="C108" s="38" t="s">
        <v>23</v>
      </c>
      <c r="D108" s="34">
        <v>1380</v>
      </c>
      <c r="E108" s="34">
        <v>2578</v>
      </c>
      <c r="F108" s="34">
        <f t="shared" si="19"/>
        <v>1198</v>
      </c>
      <c r="G108" s="34">
        <f t="shared" si="20"/>
        <v>86.811594202898533</v>
      </c>
      <c r="H108" s="40">
        <f t="shared" si="21"/>
        <v>186.81159420289853</v>
      </c>
    </row>
    <row r="109" spans="1:8" ht="47.25" x14ac:dyDescent="0.25">
      <c r="A109" s="68"/>
      <c r="B109" s="31" t="s">
        <v>346</v>
      </c>
      <c r="C109" s="38" t="s">
        <v>23</v>
      </c>
      <c r="D109" s="46">
        <v>224</v>
      </c>
      <c r="E109" s="46">
        <v>439</v>
      </c>
      <c r="F109" s="34">
        <f t="shared" si="19"/>
        <v>215</v>
      </c>
      <c r="G109" s="34">
        <f t="shared" si="20"/>
        <v>95.982142857142861</v>
      </c>
      <c r="H109" s="40">
        <f t="shared" si="21"/>
        <v>195.98214285714286</v>
      </c>
    </row>
    <row r="110" spans="1:8" ht="34.5" customHeight="1" x14ac:dyDescent="0.25">
      <c r="A110" s="41" t="s">
        <v>79</v>
      </c>
      <c r="B110" s="31" t="s">
        <v>281</v>
      </c>
      <c r="C110" s="38" t="s">
        <v>13</v>
      </c>
      <c r="D110" s="46">
        <v>86</v>
      </c>
      <c r="E110" s="46">
        <v>86</v>
      </c>
      <c r="F110" s="34">
        <f t="shared" ref="F110:F111" si="22">E110-D110</f>
        <v>0</v>
      </c>
      <c r="G110" s="34">
        <f t="shared" ref="G110:G111" si="23">E110/D110*100-100</f>
        <v>0</v>
      </c>
      <c r="H110" s="40">
        <f t="shared" si="21"/>
        <v>100</v>
      </c>
    </row>
    <row r="111" spans="1:8" ht="34.5" customHeight="1" x14ac:dyDescent="0.25">
      <c r="A111" s="41" t="s">
        <v>342</v>
      </c>
      <c r="B111" s="31" t="s">
        <v>347</v>
      </c>
      <c r="C111" s="38" t="s">
        <v>13</v>
      </c>
      <c r="D111" s="46">
        <v>50</v>
      </c>
      <c r="E111" s="46">
        <v>50</v>
      </c>
      <c r="F111" s="34">
        <f t="shared" si="22"/>
        <v>0</v>
      </c>
      <c r="G111" s="34">
        <f t="shared" si="23"/>
        <v>0</v>
      </c>
      <c r="H111" s="40">
        <f t="shared" si="21"/>
        <v>100</v>
      </c>
    </row>
    <row r="112" spans="1:8" ht="21" customHeight="1" x14ac:dyDescent="0.25">
      <c r="A112" s="60">
        <v>8</v>
      </c>
      <c r="B112" s="69" t="s">
        <v>113</v>
      </c>
      <c r="C112" s="73"/>
      <c r="D112" s="73"/>
      <c r="E112" s="73"/>
      <c r="F112" s="73"/>
      <c r="G112" s="73"/>
      <c r="H112" s="40"/>
    </row>
    <row r="113" spans="1:8" ht="21.75" customHeight="1" x14ac:dyDescent="0.25">
      <c r="A113" s="34">
        <v>1</v>
      </c>
      <c r="B113" s="31" t="s">
        <v>270</v>
      </c>
      <c r="C113" s="44" t="s">
        <v>29</v>
      </c>
      <c r="D113" s="46">
        <v>440</v>
      </c>
      <c r="E113" s="46">
        <v>441</v>
      </c>
      <c r="F113" s="48">
        <f>E113-D113</f>
        <v>1</v>
      </c>
      <c r="G113" s="49">
        <f>E113/D113*100-100</f>
        <v>0.22727272727271952</v>
      </c>
      <c r="H113" s="59">
        <f>E113/D113*100</f>
        <v>100.22727272727272</v>
      </c>
    </row>
    <row r="114" spans="1:8" ht="47.25" customHeight="1" x14ac:dyDescent="0.25">
      <c r="A114" s="34">
        <v>2</v>
      </c>
      <c r="B114" s="31" t="s">
        <v>114</v>
      </c>
      <c r="C114" s="44" t="s">
        <v>24</v>
      </c>
      <c r="D114" s="49">
        <v>1</v>
      </c>
      <c r="E114" s="49">
        <v>1</v>
      </c>
      <c r="F114" s="49">
        <f>E114-D114</f>
        <v>0</v>
      </c>
      <c r="G114" s="49">
        <f>E114/D114*100-100</f>
        <v>0</v>
      </c>
      <c r="H114" s="59">
        <f t="shared" ref="H114:H117" si="24">E114/D114*100</f>
        <v>100</v>
      </c>
    </row>
    <row r="115" spans="1:8" ht="48" customHeight="1" x14ac:dyDescent="0.25">
      <c r="A115" s="34">
        <v>3</v>
      </c>
      <c r="B115" s="31" t="s">
        <v>57</v>
      </c>
      <c r="C115" s="44" t="s">
        <v>24</v>
      </c>
      <c r="D115" s="49">
        <v>2</v>
      </c>
      <c r="E115" s="49">
        <v>2</v>
      </c>
      <c r="F115" s="49">
        <f>E115-D115</f>
        <v>0</v>
      </c>
      <c r="G115" s="49">
        <f>E115/D115*100-100</f>
        <v>0</v>
      </c>
      <c r="H115" s="59">
        <f t="shared" si="24"/>
        <v>100</v>
      </c>
    </row>
    <row r="116" spans="1:8" ht="34.5" customHeight="1" x14ac:dyDescent="0.25">
      <c r="A116" s="34">
        <v>4</v>
      </c>
      <c r="B116" s="31" t="s">
        <v>232</v>
      </c>
      <c r="C116" s="44" t="s">
        <v>13</v>
      </c>
      <c r="D116" s="48">
        <v>86</v>
      </c>
      <c r="E116" s="48">
        <v>97.3</v>
      </c>
      <c r="F116" s="49">
        <f>E116-D116</f>
        <v>11.299999999999997</v>
      </c>
      <c r="G116" s="49">
        <f>E116/D116*100-100</f>
        <v>13.139534883720927</v>
      </c>
      <c r="H116" s="59">
        <f t="shared" si="24"/>
        <v>113.13953488372093</v>
      </c>
    </row>
    <row r="117" spans="1:8" ht="48" customHeight="1" x14ac:dyDescent="0.25">
      <c r="A117" s="34">
        <v>5</v>
      </c>
      <c r="B117" s="31" t="s">
        <v>340</v>
      </c>
      <c r="C117" s="44" t="s">
        <v>13</v>
      </c>
      <c r="D117" s="48">
        <v>60</v>
      </c>
      <c r="E117" s="48">
        <v>87.8</v>
      </c>
      <c r="F117" s="49">
        <f>E117-D117</f>
        <v>27.799999999999997</v>
      </c>
      <c r="G117" s="49">
        <f>E117/D117*100-100</f>
        <v>46.333333333333343</v>
      </c>
      <c r="H117" s="59">
        <f t="shared" si="24"/>
        <v>146.33333333333334</v>
      </c>
    </row>
    <row r="118" spans="1:8" ht="23.25" customHeight="1" x14ac:dyDescent="0.25">
      <c r="A118" s="60">
        <v>9</v>
      </c>
      <c r="B118" s="69" t="s">
        <v>65</v>
      </c>
      <c r="C118" s="73"/>
      <c r="D118" s="73"/>
      <c r="E118" s="73"/>
      <c r="F118" s="73"/>
      <c r="G118" s="73"/>
    </row>
    <row r="119" spans="1:8" ht="31.5" customHeight="1" x14ac:dyDescent="0.25">
      <c r="A119" s="38">
        <v>1</v>
      </c>
      <c r="B119" s="19" t="s">
        <v>17</v>
      </c>
      <c r="C119" s="38" t="s">
        <v>13</v>
      </c>
      <c r="D119" s="46">
        <v>86.5</v>
      </c>
      <c r="E119" s="46">
        <v>99.3</v>
      </c>
      <c r="F119" s="34">
        <f>E119-D119</f>
        <v>12.799999999999997</v>
      </c>
      <c r="G119" s="34">
        <f>E119/D119*100-100</f>
        <v>14.797687861271669</v>
      </c>
      <c r="H119" s="40">
        <f>E119/D119*100</f>
        <v>114.79768786127167</v>
      </c>
    </row>
    <row r="120" spans="1:8" ht="36" customHeight="1" x14ac:dyDescent="0.25">
      <c r="A120" s="38">
        <v>2</v>
      </c>
      <c r="B120" s="19" t="s">
        <v>210</v>
      </c>
      <c r="C120" s="39" t="s">
        <v>27</v>
      </c>
      <c r="D120" s="34">
        <v>15</v>
      </c>
      <c r="E120" s="34">
        <v>15</v>
      </c>
      <c r="F120" s="34">
        <f t="shared" ref="F120:F151" si="25">E120-D120</f>
        <v>0</v>
      </c>
      <c r="G120" s="34">
        <f t="shared" ref="G120:G151" si="26">E120/D120*100-100</f>
        <v>0</v>
      </c>
      <c r="H120" s="40">
        <f t="shared" ref="H120:H151" si="27">E120/D120*100</f>
        <v>100</v>
      </c>
    </row>
    <row r="121" spans="1:8" ht="31.5" x14ac:dyDescent="0.25">
      <c r="A121" s="38">
        <v>3</v>
      </c>
      <c r="B121" s="19" t="s">
        <v>209</v>
      </c>
      <c r="C121" s="39" t="s">
        <v>13</v>
      </c>
      <c r="D121" s="34">
        <v>100</v>
      </c>
      <c r="E121" s="34">
        <v>100</v>
      </c>
      <c r="F121" s="34">
        <f t="shared" si="25"/>
        <v>0</v>
      </c>
      <c r="G121" s="34">
        <f t="shared" si="26"/>
        <v>0</v>
      </c>
      <c r="H121" s="40">
        <f t="shared" si="27"/>
        <v>100</v>
      </c>
    </row>
    <row r="122" spans="1:8" ht="35.25" customHeight="1" x14ac:dyDescent="0.25">
      <c r="A122" s="38">
        <v>4</v>
      </c>
      <c r="B122" s="19" t="s">
        <v>208</v>
      </c>
      <c r="C122" s="39" t="s">
        <v>13</v>
      </c>
      <c r="D122" s="34">
        <v>34</v>
      </c>
      <c r="E122" s="34">
        <v>34</v>
      </c>
      <c r="F122" s="34">
        <f t="shared" si="25"/>
        <v>0</v>
      </c>
      <c r="G122" s="34">
        <f t="shared" si="26"/>
        <v>0</v>
      </c>
      <c r="H122" s="40">
        <f t="shared" si="27"/>
        <v>100</v>
      </c>
    </row>
    <row r="123" spans="1:8" ht="33.75" customHeight="1" x14ac:dyDescent="0.25">
      <c r="A123" s="38">
        <v>5</v>
      </c>
      <c r="B123" s="19" t="s">
        <v>207</v>
      </c>
      <c r="C123" s="39" t="s">
        <v>13</v>
      </c>
      <c r="D123" s="46">
        <v>17.2</v>
      </c>
      <c r="E123" s="46">
        <v>17.2</v>
      </c>
      <c r="F123" s="34">
        <f t="shared" si="25"/>
        <v>0</v>
      </c>
      <c r="G123" s="34">
        <f t="shared" si="26"/>
        <v>0</v>
      </c>
      <c r="H123" s="40">
        <f t="shared" si="27"/>
        <v>100</v>
      </c>
    </row>
    <row r="124" spans="1:8" ht="47.25" x14ac:dyDescent="0.25">
      <c r="A124" s="38">
        <v>6</v>
      </c>
      <c r="B124" s="19" t="s">
        <v>206</v>
      </c>
      <c r="C124" s="39" t="s">
        <v>23</v>
      </c>
      <c r="D124" s="34">
        <v>8270</v>
      </c>
      <c r="E124" s="34">
        <v>8283</v>
      </c>
      <c r="F124" s="34">
        <f t="shared" si="25"/>
        <v>13</v>
      </c>
      <c r="G124" s="34">
        <f t="shared" si="26"/>
        <v>0.15719467956469657</v>
      </c>
      <c r="H124" s="40">
        <f t="shared" si="27"/>
        <v>100.1571946795647</v>
      </c>
    </row>
    <row r="125" spans="1:8" ht="36.75" customHeight="1" x14ac:dyDescent="0.25">
      <c r="A125" s="38">
        <v>7</v>
      </c>
      <c r="B125" s="19" t="s">
        <v>205</v>
      </c>
      <c r="C125" s="39" t="s">
        <v>13</v>
      </c>
      <c r="D125" s="34">
        <v>7</v>
      </c>
      <c r="E125" s="34">
        <v>7</v>
      </c>
      <c r="F125" s="34">
        <f t="shared" si="25"/>
        <v>0</v>
      </c>
      <c r="G125" s="34">
        <f t="shared" si="26"/>
        <v>0</v>
      </c>
      <c r="H125" s="40">
        <f t="shared" si="27"/>
        <v>100</v>
      </c>
    </row>
    <row r="126" spans="1:8" ht="35.25" customHeight="1" x14ac:dyDescent="0.25">
      <c r="A126" s="38">
        <v>8</v>
      </c>
      <c r="B126" s="19" t="s">
        <v>204</v>
      </c>
      <c r="C126" s="39" t="s">
        <v>25</v>
      </c>
      <c r="D126" s="34">
        <v>10</v>
      </c>
      <c r="E126" s="34">
        <v>12</v>
      </c>
      <c r="F126" s="34">
        <f t="shared" si="25"/>
        <v>2</v>
      </c>
      <c r="G126" s="34">
        <f t="shared" si="26"/>
        <v>20</v>
      </c>
      <c r="H126" s="40">
        <f t="shared" si="27"/>
        <v>120</v>
      </c>
    </row>
    <row r="127" spans="1:8" ht="19.5" customHeight="1" x14ac:dyDescent="0.25">
      <c r="A127" s="38">
        <v>9</v>
      </c>
      <c r="B127" s="19" t="s">
        <v>203</v>
      </c>
      <c r="C127" s="39" t="s">
        <v>25</v>
      </c>
      <c r="D127" s="34">
        <v>3586</v>
      </c>
      <c r="E127" s="34">
        <v>3420</v>
      </c>
      <c r="F127" s="34">
        <f t="shared" si="25"/>
        <v>-166</v>
      </c>
      <c r="G127" s="34">
        <f t="shared" si="26"/>
        <v>-4.6291132180702732</v>
      </c>
      <c r="H127" s="40">
        <f t="shared" si="27"/>
        <v>95.370886781929727</v>
      </c>
    </row>
    <row r="128" spans="1:8" ht="19.5" customHeight="1" x14ac:dyDescent="0.25">
      <c r="A128" s="38">
        <v>10</v>
      </c>
      <c r="B128" s="19" t="s">
        <v>202</v>
      </c>
      <c r="C128" s="39" t="s">
        <v>44</v>
      </c>
      <c r="D128" s="34">
        <v>1498</v>
      </c>
      <c r="E128" s="34">
        <v>1579</v>
      </c>
      <c r="F128" s="34">
        <f t="shared" si="25"/>
        <v>81</v>
      </c>
      <c r="G128" s="34">
        <f t="shared" si="26"/>
        <v>5.4072096128170841</v>
      </c>
      <c r="H128" s="40">
        <f t="shared" si="27"/>
        <v>105.40720961281708</v>
      </c>
    </row>
    <row r="129" spans="1:8" ht="19.5" customHeight="1" x14ac:dyDescent="0.25">
      <c r="A129" s="38">
        <v>11</v>
      </c>
      <c r="B129" s="19" t="s">
        <v>201</v>
      </c>
      <c r="C129" s="39" t="s">
        <v>44</v>
      </c>
      <c r="D129" s="34">
        <v>138</v>
      </c>
      <c r="E129" s="34">
        <v>175</v>
      </c>
      <c r="F129" s="34">
        <f t="shared" si="25"/>
        <v>37</v>
      </c>
      <c r="G129" s="34">
        <f t="shared" si="26"/>
        <v>26.811594202898561</v>
      </c>
      <c r="H129" s="40">
        <f t="shared" si="27"/>
        <v>126.81159420289856</v>
      </c>
    </row>
    <row r="130" spans="1:8" ht="19.5" customHeight="1" x14ac:dyDescent="0.25">
      <c r="A130" s="38">
        <v>12</v>
      </c>
      <c r="B130" s="19" t="s">
        <v>320</v>
      </c>
      <c r="C130" s="39" t="s">
        <v>271</v>
      </c>
      <c r="D130" s="46">
        <v>391.9</v>
      </c>
      <c r="E130" s="46">
        <v>510.3</v>
      </c>
      <c r="F130" s="46">
        <f t="shared" si="25"/>
        <v>118.40000000000003</v>
      </c>
      <c r="G130" s="46">
        <f t="shared" si="26"/>
        <v>30.211788721612663</v>
      </c>
      <c r="H130" s="40">
        <f t="shared" si="27"/>
        <v>130.21178872161266</v>
      </c>
    </row>
    <row r="131" spans="1:8" ht="19.5" customHeight="1" x14ac:dyDescent="0.25">
      <c r="A131" s="38">
        <v>13</v>
      </c>
      <c r="B131" s="19" t="s">
        <v>321</v>
      </c>
      <c r="C131" s="39" t="s">
        <v>44</v>
      </c>
      <c r="D131" s="35">
        <v>24.82</v>
      </c>
      <c r="E131" s="35">
        <v>25.43</v>
      </c>
      <c r="F131" s="46">
        <f t="shared" ref="F131" si="28">E131-D131</f>
        <v>0.60999999999999943</v>
      </c>
      <c r="G131" s="46">
        <f t="shared" ref="G131" si="29">E131/D131*100-100</f>
        <v>2.4576954069298864</v>
      </c>
      <c r="H131" s="40">
        <f t="shared" si="27"/>
        <v>102.45769540692989</v>
      </c>
    </row>
    <row r="132" spans="1:8" ht="18.75" customHeight="1" x14ac:dyDescent="0.25">
      <c r="A132" s="38">
        <v>14</v>
      </c>
      <c r="B132" s="19" t="s">
        <v>62</v>
      </c>
      <c r="C132" s="39" t="s">
        <v>115</v>
      </c>
      <c r="D132" s="46">
        <v>540.29999999999995</v>
      </c>
      <c r="E132" s="46">
        <v>998</v>
      </c>
      <c r="F132" s="46">
        <f t="shared" si="25"/>
        <v>457.70000000000005</v>
      </c>
      <c r="G132" s="46">
        <f t="shared" si="26"/>
        <v>84.712196927632817</v>
      </c>
      <c r="H132" s="40">
        <f t="shared" si="27"/>
        <v>184.71219692763282</v>
      </c>
    </row>
    <row r="133" spans="1:8" ht="31.5" customHeight="1" x14ac:dyDescent="0.25">
      <c r="A133" s="38">
        <v>15</v>
      </c>
      <c r="B133" s="19" t="s">
        <v>63</v>
      </c>
      <c r="C133" s="39" t="s">
        <v>24</v>
      </c>
      <c r="D133" s="34">
        <v>37</v>
      </c>
      <c r="E133" s="34">
        <v>35</v>
      </c>
      <c r="F133" s="34">
        <f t="shared" si="25"/>
        <v>-2</v>
      </c>
      <c r="G133" s="34">
        <f t="shared" si="26"/>
        <v>-5.4054054054054035</v>
      </c>
      <c r="H133" s="40">
        <f t="shared" si="27"/>
        <v>94.594594594594597</v>
      </c>
    </row>
    <row r="134" spans="1:8" ht="31.5" customHeight="1" x14ac:dyDescent="0.25">
      <c r="A134" s="38">
        <v>16</v>
      </c>
      <c r="B134" s="19" t="s">
        <v>341</v>
      </c>
      <c r="C134" s="39" t="s">
        <v>24</v>
      </c>
      <c r="D134" s="34">
        <v>27</v>
      </c>
      <c r="E134" s="34">
        <v>34</v>
      </c>
      <c r="F134" s="34">
        <f t="shared" ref="F134" si="30">E134-D134</f>
        <v>7</v>
      </c>
      <c r="G134" s="34">
        <f t="shared" ref="G134" si="31">E134/D134*100-100</f>
        <v>25.925925925925924</v>
      </c>
      <c r="H134" s="40">
        <f t="shared" si="27"/>
        <v>125.92592592592592</v>
      </c>
    </row>
    <row r="135" spans="1:8" ht="18.75" customHeight="1" x14ac:dyDescent="0.25">
      <c r="A135" s="38">
        <v>17</v>
      </c>
      <c r="B135" s="19" t="s">
        <v>200</v>
      </c>
      <c r="C135" s="39" t="s">
        <v>13</v>
      </c>
      <c r="D135" s="34">
        <v>84</v>
      </c>
      <c r="E135" s="34">
        <v>82</v>
      </c>
      <c r="F135" s="34">
        <f t="shared" si="25"/>
        <v>-2</v>
      </c>
      <c r="G135" s="34">
        <f t="shared" si="26"/>
        <v>-2.3809523809523796</v>
      </c>
      <c r="H135" s="40">
        <f t="shared" si="27"/>
        <v>97.61904761904762</v>
      </c>
    </row>
    <row r="136" spans="1:8" ht="19.5" customHeight="1" x14ac:dyDescent="0.25">
      <c r="A136" s="38">
        <v>18</v>
      </c>
      <c r="B136" s="19" t="s">
        <v>64</v>
      </c>
      <c r="C136" s="39" t="s">
        <v>24</v>
      </c>
      <c r="D136" s="35">
        <v>398.2</v>
      </c>
      <c r="E136" s="35">
        <v>333.34</v>
      </c>
      <c r="F136" s="35">
        <f t="shared" si="25"/>
        <v>-64.860000000000014</v>
      </c>
      <c r="G136" s="35">
        <f t="shared" si="26"/>
        <v>-16.288297338021096</v>
      </c>
      <c r="H136" s="40">
        <f t="shared" si="27"/>
        <v>83.711702661978904</v>
      </c>
    </row>
    <row r="137" spans="1:8" ht="34.5" customHeight="1" x14ac:dyDescent="0.25">
      <c r="A137" s="38">
        <v>19</v>
      </c>
      <c r="B137" s="31" t="s">
        <v>199</v>
      </c>
      <c r="C137" s="39" t="s">
        <v>13</v>
      </c>
      <c r="D137" s="46">
        <v>32</v>
      </c>
      <c r="E137" s="46">
        <v>32</v>
      </c>
      <c r="F137" s="34">
        <f t="shared" si="25"/>
        <v>0</v>
      </c>
      <c r="G137" s="34">
        <f t="shared" si="26"/>
        <v>0</v>
      </c>
      <c r="H137" s="40">
        <f t="shared" si="27"/>
        <v>100</v>
      </c>
    </row>
    <row r="138" spans="1:8" ht="34.5" customHeight="1" x14ac:dyDescent="0.25">
      <c r="A138" s="38">
        <v>20</v>
      </c>
      <c r="B138" s="31" t="s">
        <v>45</v>
      </c>
      <c r="C138" s="39" t="s">
        <v>13</v>
      </c>
      <c r="D138" s="34">
        <v>88</v>
      </c>
      <c r="E138" s="34">
        <v>83</v>
      </c>
      <c r="F138" s="34">
        <f t="shared" si="25"/>
        <v>-5</v>
      </c>
      <c r="G138" s="34">
        <f t="shared" si="26"/>
        <v>-5.6818181818181728</v>
      </c>
      <c r="H138" s="40">
        <f t="shared" si="27"/>
        <v>94.318181818181827</v>
      </c>
    </row>
    <row r="139" spans="1:8" ht="36" customHeight="1" x14ac:dyDescent="0.25">
      <c r="A139" s="38">
        <v>21</v>
      </c>
      <c r="B139" s="31" t="s">
        <v>46</v>
      </c>
      <c r="C139" s="39" t="s">
        <v>13</v>
      </c>
      <c r="D139" s="34">
        <v>66</v>
      </c>
      <c r="E139" s="34">
        <v>62</v>
      </c>
      <c r="F139" s="34">
        <f t="shared" si="25"/>
        <v>-4</v>
      </c>
      <c r="G139" s="34">
        <f t="shared" si="26"/>
        <v>-6.0606060606060623</v>
      </c>
      <c r="H139" s="40">
        <f t="shared" si="27"/>
        <v>93.939393939393938</v>
      </c>
    </row>
    <row r="140" spans="1:8" ht="32.25" customHeight="1" x14ac:dyDescent="0.25">
      <c r="A140" s="38">
        <v>22</v>
      </c>
      <c r="B140" s="31" t="s">
        <v>259</v>
      </c>
      <c r="C140" s="39" t="s">
        <v>262</v>
      </c>
      <c r="D140" s="34">
        <v>2216</v>
      </c>
      <c r="E140" s="34">
        <v>2216</v>
      </c>
      <c r="F140" s="34">
        <f t="shared" si="25"/>
        <v>0</v>
      </c>
      <c r="G140" s="34">
        <f t="shared" si="26"/>
        <v>0</v>
      </c>
      <c r="H140" s="40">
        <f t="shared" si="27"/>
        <v>100</v>
      </c>
    </row>
    <row r="141" spans="1:8" ht="32.25" customHeight="1" x14ac:dyDescent="0.25">
      <c r="A141" s="38">
        <v>23</v>
      </c>
      <c r="B141" s="31" t="s">
        <v>260</v>
      </c>
      <c r="C141" s="39" t="s">
        <v>262</v>
      </c>
      <c r="D141" s="34">
        <v>4233</v>
      </c>
      <c r="E141" s="34">
        <v>4233</v>
      </c>
      <c r="F141" s="34">
        <f t="shared" si="25"/>
        <v>0</v>
      </c>
      <c r="G141" s="34">
        <f t="shared" si="26"/>
        <v>0</v>
      </c>
      <c r="H141" s="40">
        <f t="shared" si="27"/>
        <v>100</v>
      </c>
    </row>
    <row r="142" spans="1:8" ht="33.75" customHeight="1" x14ac:dyDescent="0.25">
      <c r="A142" s="38">
        <v>24</v>
      </c>
      <c r="B142" s="31" t="s">
        <v>196</v>
      </c>
      <c r="C142" s="39" t="s">
        <v>261</v>
      </c>
      <c r="D142" s="34">
        <v>1284</v>
      </c>
      <c r="E142" s="34">
        <v>1800</v>
      </c>
      <c r="F142" s="34">
        <f t="shared" si="25"/>
        <v>516</v>
      </c>
      <c r="G142" s="34">
        <f t="shared" si="26"/>
        <v>40.186915887850461</v>
      </c>
      <c r="H142" s="40">
        <f t="shared" si="27"/>
        <v>140.18691588785046</v>
      </c>
    </row>
    <row r="143" spans="1:8" ht="30.75" customHeight="1" x14ac:dyDescent="0.25">
      <c r="A143" s="38">
        <v>25</v>
      </c>
      <c r="B143" s="31" t="s">
        <v>197</v>
      </c>
      <c r="C143" s="39" t="s">
        <v>47</v>
      </c>
      <c r="D143" s="34">
        <v>51</v>
      </c>
      <c r="E143" s="34">
        <v>51</v>
      </c>
      <c r="F143" s="34">
        <f t="shared" si="25"/>
        <v>0</v>
      </c>
      <c r="G143" s="34">
        <f t="shared" si="26"/>
        <v>0</v>
      </c>
      <c r="H143" s="40">
        <f t="shared" si="27"/>
        <v>100</v>
      </c>
    </row>
    <row r="144" spans="1:8" ht="33" customHeight="1" x14ac:dyDescent="0.25">
      <c r="A144" s="38">
        <v>26</v>
      </c>
      <c r="B144" s="31" t="s">
        <v>198</v>
      </c>
      <c r="C144" s="39" t="s">
        <v>13</v>
      </c>
      <c r="D144" s="34">
        <v>100</v>
      </c>
      <c r="E144" s="34">
        <v>100</v>
      </c>
      <c r="F144" s="34">
        <f t="shared" si="25"/>
        <v>0</v>
      </c>
      <c r="G144" s="34">
        <f t="shared" si="26"/>
        <v>0</v>
      </c>
      <c r="H144" s="40">
        <f t="shared" si="27"/>
        <v>100</v>
      </c>
    </row>
    <row r="145" spans="1:8" ht="32.25" customHeight="1" x14ac:dyDescent="0.25">
      <c r="A145" s="38">
        <v>27</v>
      </c>
      <c r="B145" s="31" t="s">
        <v>219</v>
      </c>
      <c r="C145" s="39" t="s">
        <v>11</v>
      </c>
      <c r="D145" s="34" t="s">
        <v>12</v>
      </c>
      <c r="E145" s="34" t="s">
        <v>12</v>
      </c>
      <c r="F145" s="34" t="s">
        <v>241</v>
      </c>
      <c r="G145" s="34" t="s">
        <v>241</v>
      </c>
      <c r="H145" s="40"/>
    </row>
    <row r="146" spans="1:8" ht="33" customHeight="1" x14ac:dyDescent="0.25">
      <c r="A146" s="38">
        <v>28</v>
      </c>
      <c r="B146" s="31" t="s">
        <v>195</v>
      </c>
      <c r="C146" s="39" t="s">
        <v>13</v>
      </c>
      <c r="D146" s="46">
        <v>90.4</v>
      </c>
      <c r="E146" s="46">
        <v>90.8</v>
      </c>
      <c r="F146" s="46">
        <f>E146-D146</f>
        <v>0.39999999999999147</v>
      </c>
      <c r="G146" s="46">
        <f>E146/D146*100-100</f>
        <v>0.44247787610618161</v>
      </c>
      <c r="H146" s="40">
        <f t="shared" si="27"/>
        <v>100.44247787610618</v>
      </c>
    </row>
    <row r="147" spans="1:8" ht="33" customHeight="1" x14ac:dyDescent="0.25">
      <c r="A147" s="38">
        <v>29</v>
      </c>
      <c r="B147" s="31" t="s">
        <v>218</v>
      </c>
      <c r="C147" s="39" t="s">
        <v>13</v>
      </c>
      <c r="D147" s="34">
        <v>75</v>
      </c>
      <c r="E147" s="34">
        <v>74</v>
      </c>
      <c r="F147" s="34">
        <f t="shared" si="25"/>
        <v>-1</v>
      </c>
      <c r="G147" s="34">
        <f t="shared" si="26"/>
        <v>-1.3333333333333286</v>
      </c>
      <c r="H147" s="40">
        <f t="shared" si="27"/>
        <v>98.666666666666671</v>
      </c>
    </row>
    <row r="148" spans="1:8" ht="33" customHeight="1" x14ac:dyDescent="0.25">
      <c r="A148" s="38">
        <v>30</v>
      </c>
      <c r="B148" s="31" t="s">
        <v>242</v>
      </c>
      <c r="C148" s="39" t="s">
        <v>13</v>
      </c>
      <c r="D148" s="34">
        <v>100</v>
      </c>
      <c r="E148" s="34">
        <v>100</v>
      </c>
      <c r="F148" s="34">
        <f t="shared" si="25"/>
        <v>0</v>
      </c>
      <c r="G148" s="34">
        <f t="shared" si="26"/>
        <v>0</v>
      </c>
      <c r="H148" s="40">
        <f t="shared" si="27"/>
        <v>100</v>
      </c>
    </row>
    <row r="149" spans="1:8" ht="49.5" customHeight="1" x14ac:dyDescent="0.25">
      <c r="A149" s="38">
        <v>31</v>
      </c>
      <c r="B149" s="31" t="s">
        <v>301</v>
      </c>
      <c r="C149" s="39" t="s">
        <v>25</v>
      </c>
      <c r="D149" s="34">
        <v>5</v>
      </c>
      <c r="E149" s="34">
        <v>5</v>
      </c>
      <c r="F149" s="34">
        <f t="shared" si="25"/>
        <v>0</v>
      </c>
      <c r="G149" s="34">
        <f t="shared" si="26"/>
        <v>0</v>
      </c>
      <c r="H149" s="40">
        <f t="shared" si="27"/>
        <v>100</v>
      </c>
    </row>
    <row r="150" spans="1:8" ht="20.25" customHeight="1" x14ac:dyDescent="0.25">
      <c r="A150" s="38">
        <v>32</v>
      </c>
      <c r="B150" s="31" t="s">
        <v>302</v>
      </c>
      <c r="C150" s="39" t="s">
        <v>25</v>
      </c>
      <c r="D150" s="34">
        <v>5</v>
      </c>
      <c r="E150" s="34">
        <v>5</v>
      </c>
      <c r="F150" s="34">
        <f t="shared" si="25"/>
        <v>0</v>
      </c>
      <c r="G150" s="34">
        <f t="shared" si="26"/>
        <v>0</v>
      </c>
      <c r="H150" s="40">
        <f t="shared" si="27"/>
        <v>100</v>
      </c>
    </row>
    <row r="151" spans="1:8" ht="33" customHeight="1" x14ac:dyDescent="0.25">
      <c r="A151" s="38">
        <v>33</v>
      </c>
      <c r="B151" s="31" t="s">
        <v>303</v>
      </c>
      <c r="C151" s="39" t="s">
        <v>25</v>
      </c>
      <c r="D151" s="34">
        <v>2</v>
      </c>
      <c r="E151" s="34">
        <v>2</v>
      </c>
      <c r="F151" s="34">
        <f t="shared" si="25"/>
        <v>0</v>
      </c>
      <c r="G151" s="34">
        <f t="shared" si="26"/>
        <v>0</v>
      </c>
      <c r="H151" s="40">
        <f t="shared" si="27"/>
        <v>100</v>
      </c>
    </row>
    <row r="152" spans="1:8" ht="24" customHeight="1" x14ac:dyDescent="0.25">
      <c r="A152" s="60">
        <v>10</v>
      </c>
      <c r="B152" s="69" t="s">
        <v>116</v>
      </c>
      <c r="C152" s="74"/>
      <c r="D152" s="74"/>
      <c r="E152" s="74"/>
      <c r="F152" s="74"/>
      <c r="G152" s="74"/>
    </row>
    <row r="153" spans="1:8" ht="31.5" customHeight="1" x14ac:dyDescent="0.25">
      <c r="A153" s="38">
        <v>1</v>
      </c>
      <c r="B153" s="31" t="s">
        <v>117</v>
      </c>
      <c r="C153" s="38" t="s">
        <v>13</v>
      </c>
      <c r="D153" s="36">
        <v>46</v>
      </c>
      <c r="E153" s="36">
        <v>46</v>
      </c>
      <c r="F153" s="50">
        <f>E153-D153</f>
        <v>0</v>
      </c>
      <c r="G153" s="50">
        <f>E153/D153*100-100</f>
        <v>0</v>
      </c>
      <c r="H153" s="40"/>
    </row>
    <row r="154" spans="1:8" ht="36" customHeight="1" x14ac:dyDescent="0.25">
      <c r="A154" s="38">
        <v>2</v>
      </c>
      <c r="B154" s="31" t="s">
        <v>118</v>
      </c>
      <c r="C154" s="38" t="s">
        <v>25</v>
      </c>
      <c r="D154" s="50">
        <v>3</v>
      </c>
      <c r="E154" s="50">
        <v>19</v>
      </c>
      <c r="F154" s="50">
        <f>E154-D154</f>
        <v>16</v>
      </c>
      <c r="G154" s="50">
        <f>E154/D154*100-100</f>
        <v>533.33333333333326</v>
      </c>
      <c r="H154" s="40"/>
    </row>
    <row r="155" spans="1:8" ht="27.75" customHeight="1" x14ac:dyDescent="0.25">
      <c r="A155" s="60">
        <v>11</v>
      </c>
      <c r="B155" s="69" t="s">
        <v>187</v>
      </c>
      <c r="C155" s="73"/>
      <c r="D155" s="73"/>
      <c r="E155" s="73"/>
      <c r="F155" s="73"/>
      <c r="G155" s="73"/>
    </row>
    <row r="156" spans="1:8" ht="32.25" customHeight="1" x14ac:dyDescent="0.25">
      <c r="A156" s="38">
        <v>1</v>
      </c>
      <c r="B156" s="31" t="s">
        <v>119</v>
      </c>
      <c r="C156" s="38" t="s">
        <v>24</v>
      </c>
      <c r="D156" s="50">
        <v>15</v>
      </c>
      <c r="E156" s="50">
        <v>15</v>
      </c>
      <c r="F156" s="50">
        <f t="shared" ref="F156:F163" si="32">E156-D156</f>
        <v>0</v>
      </c>
      <c r="G156" s="50">
        <f t="shared" ref="G156:G163" si="33">E156/D156*100-100</f>
        <v>0</v>
      </c>
      <c r="H156" s="59">
        <f>E156/D156*100</f>
        <v>100</v>
      </c>
    </row>
    <row r="157" spans="1:8" ht="48.75" customHeight="1" x14ac:dyDescent="0.25">
      <c r="A157" s="38">
        <v>2</v>
      </c>
      <c r="B157" s="31" t="s">
        <v>120</v>
      </c>
      <c r="C157" s="38" t="s">
        <v>24</v>
      </c>
      <c r="D157" s="50">
        <v>1</v>
      </c>
      <c r="E157" s="50">
        <v>1</v>
      </c>
      <c r="F157" s="50">
        <f t="shared" si="32"/>
        <v>0</v>
      </c>
      <c r="G157" s="50">
        <f t="shared" si="33"/>
        <v>0</v>
      </c>
      <c r="H157" s="59">
        <f t="shared" ref="H157:H163" si="34">E157/D157*100</f>
        <v>100</v>
      </c>
    </row>
    <row r="158" spans="1:8" ht="32.25" customHeight="1" x14ac:dyDescent="0.25">
      <c r="A158" s="38">
        <v>3</v>
      </c>
      <c r="B158" s="31" t="s">
        <v>30</v>
      </c>
      <c r="C158" s="38" t="s">
        <v>24</v>
      </c>
      <c r="D158" s="50">
        <v>20</v>
      </c>
      <c r="E158" s="50">
        <v>29</v>
      </c>
      <c r="F158" s="50">
        <f t="shared" si="32"/>
        <v>9</v>
      </c>
      <c r="G158" s="50">
        <f t="shared" si="33"/>
        <v>45</v>
      </c>
      <c r="H158" s="59">
        <f t="shared" si="34"/>
        <v>145</v>
      </c>
    </row>
    <row r="159" spans="1:8" ht="32.25" customHeight="1" x14ac:dyDescent="0.25">
      <c r="A159" s="38">
        <v>4</v>
      </c>
      <c r="B159" s="31" t="s">
        <v>121</v>
      </c>
      <c r="C159" s="38" t="s">
        <v>24</v>
      </c>
      <c r="D159" s="50">
        <v>190</v>
      </c>
      <c r="E159" s="50">
        <v>240</v>
      </c>
      <c r="F159" s="50">
        <f t="shared" si="32"/>
        <v>50</v>
      </c>
      <c r="G159" s="50">
        <f t="shared" si="33"/>
        <v>26.315789473684205</v>
      </c>
      <c r="H159" s="59">
        <f t="shared" si="34"/>
        <v>126.31578947368421</v>
      </c>
    </row>
    <row r="160" spans="1:8" ht="32.25" customHeight="1" x14ac:dyDescent="0.25">
      <c r="A160" s="38">
        <v>5</v>
      </c>
      <c r="B160" s="31" t="s">
        <v>31</v>
      </c>
      <c r="C160" s="38" t="s">
        <v>24</v>
      </c>
      <c r="D160" s="50">
        <v>40</v>
      </c>
      <c r="E160" s="50">
        <v>44</v>
      </c>
      <c r="F160" s="50">
        <f t="shared" si="32"/>
        <v>4</v>
      </c>
      <c r="G160" s="50">
        <f t="shared" si="33"/>
        <v>10.000000000000014</v>
      </c>
      <c r="H160" s="59">
        <f t="shared" si="34"/>
        <v>110.00000000000001</v>
      </c>
    </row>
    <row r="161" spans="1:8" ht="34.5" customHeight="1" x14ac:dyDescent="0.25">
      <c r="A161" s="38">
        <v>6</v>
      </c>
      <c r="B161" s="31" t="s">
        <v>122</v>
      </c>
      <c r="C161" s="38" t="s">
        <v>24</v>
      </c>
      <c r="D161" s="50">
        <v>35</v>
      </c>
      <c r="E161" s="50">
        <v>63</v>
      </c>
      <c r="F161" s="50">
        <f t="shared" si="32"/>
        <v>28</v>
      </c>
      <c r="G161" s="50">
        <f t="shared" si="33"/>
        <v>80</v>
      </c>
      <c r="H161" s="59">
        <f t="shared" si="34"/>
        <v>180</v>
      </c>
    </row>
    <row r="162" spans="1:8" ht="31.5" customHeight="1" x14ac:dyDescent="0.25">
      <c r="A162" s="38">
        <v>7</v>
      </c>
      <c r="B162" s="31" t="s">
        <v>123</v>
      </c>
      <c r="C162" s="38" t="s">
        <v>23</v>
      </c>
      <c r="D162" s="50">
        <v>5800</v>
      </c>
      <c r="E162" s="50">
        <v>6000</v>
      </c>
      <c r="F162" s="50">
        <f t="shared" si="32"/>
        <v>200</v>
      </c>
      <c r="G162" s="50">
        <f t="shared" si="33"/>
        <v>3.448275862068968</v>
      </c>
      <c r="H162" s="59">
        <f t="shared" si="34"/>
        <v>103.44827586206897</v>
      </c>
    </row>
    <row r="163" spans="1:8" ht="48" customHeight="1" x14ac:dyDescent="0.25">
      <c r="A163" s="38">
        <v>8</v>
      </c>
      <c r="B163" s="31" t="s">
        <v>217</v>
      </c>
      <c r="C163" s="38"/>
      <c r="D163" s="50">
        <v>34</v>
      </c>
      <c r="E163" s="50">
        <v>61</v>
      </c>
      <c r="F163" s="50">
        <f t="shared" si="32"/>
        <v>27</v>
      </c>
      <c r="G163" s="50">
        <f t="shared" si="33"/>
        <v>79.411764705882348</v>
      </c>
      <c r="H163" s="59">
        <f t="shared" si="34"/>
        <v>179.41176470588235</v>
      </c>
    </row>
    <row r="164" spans="1:8" ht="21" customHeight="1" x14ac:dyDescent="0.25">
      <c r="A164" s="60">
        <v>12</v>
      </c>
      <c r="B164" s="69" t="s">
        <v>124</v>
      </c>
      <c r="C164" s="73"/>
      <c r="D164" s="73"/>
      <c r="E164" s="73"/>
      <c r="F164" s="73"/>
      <c r="G164" s="73"/>
    </row>
    <row r="165" spans="1:8" ht="20.25" customHeight="1" x14ac:dyDescent="0.25">
      <c r="A165" s="38">
        <v>1</v>
      </c>
      <c r="B165" s="31" t="s">
        <v>48</v>
      </c>
      <c r="C165" s="38" t="s">
        <v>29</v>
      </c>
      <c r="D165" s="24">
        <v>4984.95</v>
      </c>
      <c r="E165" s="24">
        <v>3879.1419999999998</v>
      </c>
      <c r="F165" s="24">
        <f t="shared" ref="F165:F172" si="35">E165-D165</f>
        <v>-1105.808</v>
      </c>
      <c r="G165" s="34">
        <f t="shared" ref="G165:G172" si="36">E165/D165*100-100</f>
        <v>-22.182930621169717</v>
      </c>
      <c r="H165" s="59">
        <f>E165/D165*100</f>
        <v>77.817069378830283</v>
      </c>
    </row>
    <row r="166" spans="1:8" ht="18.75" customHeight="1" x14ac:dyDescent="0.25">
      <c r="A166" s="38">
        <v>2</v>
      </c>
      <c r="B166" s="31" t="s">
        <v>49</v>
      </c>
      <c r="C166" s="38" t="s">
        <v>19</v>
      </c>
      <c r="D166" s="24">
        <v>58.03</v>
      </c>
      <c r="E166" s="24">
        <v>58.03</v>
      </c>
      <c r="F166" s="24">
        <f t="shared" si="35"/>
        <v>0</v>
      </c>
      <c r="G166" s="34">
        <f t="shared" si="36"/>
        <v>0</v>
      </c>
      <c r="H166" s="59">
        <f t="shared" ref="H166:H172" si="37">E166/D166*100</f>
        <v>100</v>
      </c>
    </row>
    <row r="167" spans="1:8" ht="48.75" customHeight="1" x14ac:dyDescent="0.25">
      <c r="A167" s="38">
        <v>3</v>
      </c>
      <c r="B167" s="31" t="s">
        <v>274</v>
      </c>
      <c r="C167" s="38" t="s">
        <v>19</v>
      </c>
      <c r="D167" s="24">
        <v>3.859</v>
      </c>
      <c r="E167" s="24">
        <v>3.859</v>
      </c>
      <c r="F167" s="24">
        <f t="shared" ref="F167" si="38">E167-D167</f>
        <v>0</v>
      </c>
      <c r="G167" s="34">
        <f t="shared" ref="G167" si="39">E167/D167*100-100</f>
        <v>0</v>
      </c>
      <c r="H167" s="59">
        <f t="shared" si="37"/>
        <v>100</v>
      </c>
    </row>
    <row r="168" spans="1:8" ht="47.25" x14ac:dyDescent="0.25">
      <c r="A168" s="38">
        <v>4</v>
      </c>
      <c r="B168" s="31" t="s">
        <v>58</v>
      </c>
      <c r="C168" s="38" t="s">
        <v>19</v>
      </c>
      <c r="D168" s="24">
        <v>6.5720000000000001</v>
      </c>
      <c r="E168" s="24">
        <v>6.5720000000000001</v>
      </c>
      <c r="F168" s="24">
        <f t="shared" si="35"/>
        <v>0</v>
      </c>
      <c r="G168" s="34">
        <f t="shared" si="36"/>
        <v>0</v>
      </c>
      <c r="H168" s="59">
        <f t="shared" si="37"/>
        <v>100</v>
      </c>
    </row>
    <row r="169" spans="1:8" ht="48.75" customHeight="1" x14ac:dyDescent="0.25">
      <c r="A169" s="38">
        <v>5</v>
      </c>
      <c r="B169" s="31" t="s">
        <v>59</v>
      </c>
      <c r="C169" s="38" t="s">
        <v>13</v>
      </c>
      <c r="D169" s="24">
        <v>88.67</v>
      </c>
      <c r="E169" s="24">
        <v>88.67</v>
      </c>
      <c r="F169" s="24">
        <f t="shared" si="35"/>
        <v>0</v>
      </c>
      <c r="G169" s="34">
        <f t="shared" si="36"/>
        <v>0</v>
      </c>
      <c r="H169" s="59">
        <f t="shared" si="37"/>
        <v>100</v>
      </c>
    </row>
    <row r="170" spans="1:8" ht="33" customHeight="1" x14ac:dyDescent="0.25">
      <c r="A170" s="38">
        <v>6</v>
      </c>
      <c r="B170" s="31" t="s">
        <v>272</v>
      </c>
      <c r="C170" s="38" t="s">
        <v>13</v>
      </c>
      <c r="D170" s="34">
        <v>50</v>
      </c>
      <c r="E170" s="34">
        <v>50</v>
      </c>
      <c r="F170" s="34">
        <f t="shared" si="35"/>
        <v>0</v>
      </c>
      <c r="G170" s="34">
        <f t="shared" si="36"/>
        <v>0</v>
      </c>
      <c r="H170" s="59">
        <f t="shared" si="37"/>
        <v>100</v>
      </c>
    </row>
    <row r="171" spans="1:8" ht="18.75" customHeight="1" x14ac:dyDescent="0.25">
      <c r="A171" s="38">
        <v>7</v>
      </c>
      <c r="B171" s="31" t="s">
        <v>273</v>
      </c>
      <c r="C171" s="38" t="s">
        <v>23</v>
      </c>
      <c r="D171" s="34">
        <v>5</v>
      </c>
      <c r="E171" s="34">
        <v>2</v>
      </c>
      <c r="F171" s="34">
        <f t="shared" si="35"/>
        <v>-3</v>
      </c>
      <c r="G171" s="34">
        <f t="shared" si="36"/>
        <v>-60</v>
      </c>
      <c r="H171" s="59">
        <f t="shared" si="37"/>
        <v>40</v>
      </c>
    </row>
    <row r="172" spans="1:8" ht="33" customHeight="1" x14ac:dyDescent="0.25">
      <c r="A172" s="38">
        <v>8</v>
      </c>
      <c r="B172" s="31" t="s">
        <v>218</v>
      </c>
      <c r="C172" s="38" t="s">
        <v>13</v>
      </c>
      <c r="D172" s="34">
        <v>63</v>
      </c>
      <c r="E172" s="34">
        <v>63</v>
      </c>
      <c r="F172" s="34">
        <f t="shared" si="35"/>
        <v>0</v>
      </c>
      <c r="G172" s="34">
        <f t="shared" si="36"/>
        <v>0</v>
      </c>
      <c r="H172" s="59">
        <f t="shared" si="37"/>
        <v>100</v>
      </c>
    </row>
    <row r="173" spans="1:8" ht="24.75" customHeight="1" x14ac:dyDescent="0.25">
      <c r="A173" s="60">
        <v>13</v>
      </c>
      <c r="B173" s="69" t="s">
        <v>125</v>
      </c>
      <c r="C173" s="74"/>
      <c r="D173" s="74"/>
      <c r="E173" s="74"/>
      <c r="F173" s="74"/>
      <c r="G173" s="74"/>
    </row>
    <row r="174" spans="1:8" ht="31.5" x14ac:dyDescent="0.25">
      <c r="A174" s="38">
        <v>1</v>
      </c>
      <c r="B174" s="31" t="s">
        <v>126</v>
      </c>
      <c r="C174" s="38" t="s">
        <v>13</v>
      </c>
      <c r="D174" s="50">
        <v>74</v>
      </c>
      <c r="E174" s="65">
        <v>100</v>
      </c>
      <c r="F174" s="50">
        <f>E174-D174</f>
        <v>26</v>
      </c>
      <c r="G174" s="50">
        <f>E174/D174*100-100</f>
        <v>35.13513513513513</v>
      </c>
    </row>
    <row r="175" spans="1:8" ht="21" customHeight="1" x14ac:dyDescent="0.25">
      <c r="A175" s="38">
        <v>2</v>
      </c>
      <c r="B175" s="31" t="s">
        <v>304</v>
      </c>
      <c r="C175" s="38" t="s">
        <v>13</v>
      </c>
      <c r="D175" s="36" t="s">
        <v>305</v>
      </c>
      <c r="E175" s="51">
        <v>0.26</v>
      </c>
      <c r="F175" s="51">
        <f>E175-50</f>
        <v>-49.74</v>
      </c>
      <c r="G175" s="50">
        <f>E175/50*100-100</f>
        <v>-99.48</v>
      </c>
    </row>
    <row r="176" spans="1:8" ht="26.25" customHeight="1" x14ac:dyDescent="0.25">
      <c r="A176" s="60">
        <v>14</v>
      </c>
      <c r="B176" s="69" t="s">
        <v>127</v>
      </c>
      <c r="C176" s="73"/>
      <c r="D176" s="73"/>
      <c r="E176" s="73"/>
      <c r="F176" s="73"/>
      <c r="G176" s="73"/>
    </row>
    <row r="177" spans="1:8" ht="33.75" customHeight="1" x14ac:dyDescent="0.25">
      <c r="A177" s="38">
        <v>1</v>
      </c>
      <c r="B177" s="31" t="s">
        <v>128</v>
      </c>
      <c r="C177" s="38"/>
      <c r="D177" s="36"/>
      <c r="E177" s="36"/>
      <c r="F177" s="36"/>
      <c r="G177" s="36"/>
    </row>
    <row r="178" spans="1:8" ht="15.75" x14ac:dyDescent="0.25">
      <c r="A178" s="41" t="s">
        <v>129</v>
      </c>
      <c r="B178" s="19" t="s">
        <v>131</v>
      </c>
      <c r="C178" s="38" t="s">
        <v>13</v>
      </c>
      <c r="D178" s="50">
        <v>100</v>
      </c>
      <c r="E178" s="50">
        <v>100</v>
      </c>
      <c r="F178" s="50">
        <f t="shared" ref="F178:F197" si="40">E178-D178</f>
        <v>0</v>
      </c>
      <c r="G178" s="50">
        <f t="shared" ref="G178:G197" si="41">E178/D178*100-100</f>
        <v>0</v>
      </c>
      <c r="H178" s="59">
        <f>E178/D178*100</f>
        <v>100</v>
      </c>
    </row>
    <row r="179" spans="1:8" ht="32.25" customHeight="1" x14ac:dyDescent="0.25">
      <c r="A179" s="41" t="s">
        <v>130</v>
      </c>
      <c r="B179" s="42" t="s">
        <v>132</v>
      </c>
      <c r="C179" s="38" t="s">
        <v>13</v>
      </c>
      <c r="D179" s="50">
        <v>40</v>
      </c>
      <c r="E179" s="50">
        <v>40</v>
      </c>
      <c r="F179" s="50">
        <f>E179-D179</f>
        <v>0</v>
      </c>
      <c r="G179" s="50">
        <f t="shared" si="41"/>
        <v>0</v>
      </c>
      <c r="H179" s="59">
        <f t="shared" ref="H179:H184" si="42">E179/D179*100</f>
        <v>100</v>
      </c>
    </row>
    <row r="180" spans="1:8" ht="33" customHeight="1" x14ac:dyDescent="0.25">
      <c r="A180" s="41" t="s">
        <v>75</v>
      </c>
      <c r="B180" s="42" t="s">
        <v>137</v>
      </c>
      <c r="C180" s="38" t="s">
        <v>13</v>
      </c>
      <c r="D180" s="51">
        <v>5.0999999999999996</v>
      </c>
      <c r="E180" s="51">
        <v>4.18</v>
      </c>
      <c r="F180" s="51">
        <f t="shared" si="40"/>
        <v>-0.91999999999999993</v>
      </c>
      <c r="G180" s="51">
        <f t="shared" si="41"/>
        <v>-18.039215686274517</v>
      </c>
      <c r="H180" s="59">
        <f t="shared" si="42"/>
        <v>81.960784313725483</v>
      </c>
    </row>
    <row r="181" spans="1:8" ht="48.75" customHeight="1" x14ac:dyDescent="0.25">
      <c r="A181" s="41" t="s">
        <v>60</v>
      </c>
      <c r="B181" s="42" t="s">
        <v>136</v>
      </c>
      <c r="C181" s="38" t="s">
        <v>13</v>
      </c>
      <c r="D181" s="50">
        <v>100</v>
      </c>
      <c r="E181" s="50">
        <v>100</v>
      </c>
      <c r="F181" s="50">
        <f t="shared" si="40"/>
        <v>0</v>
      </c>
      <c r="G181" s="50">
        <f t="shared" si="41"/>
        <v>0</v>
      </c>
      <c r="H181" s="59">
        <f t="shared" si="42"/>
        <v>100</v>
      </c>
    </row>
    <row r="182" spans="1:8" ht="50.25" customHeight="1" x14ac:dyDescent="0.25">
      <c r="A182" s="41" t="s">
        <v>133</v>
      </c>
      <c r="B182" s="42" t="s">
        <v>135</v>
      </c>
      <c r="C182" s="38" t="s">
        <v>13</v>
      </c>
      <c r="D182" s="50">
        <v>100</v>
      </c>
      <c r="E182" s="50">
        <v>100</v>
      </c>
      <c r="F182" s="50">
        <f t="shared" si="40"/>
        <v>0</v>
      </c>
      <c r="G182" s="50">
        <f t="shared" si="41"/>
        <v>0</v>
      </c>
      <c r="H182" s="59">
        <f t="shared" si="42"/>
        <v>100</v>
      </c>
    </row>
    <row r="183" spans="1:8" ht="81" customHeight="1" x14ac:dyDescent="0.25">
      <c r="A183" s="41" t="s">
        <v>76</v>
      </c>
      <c r="B183" s="42" t="s">
        <v>134</v>
      </c>
      <c r="C183" s="38" t="s">
        <v>13</v>
      </c>
      <c r="D183" s="50">
        <v>89</v>
      </c>
      <c r="E183" s="50">
        <v>89</v>
      </c>
      <c r="F183" s="50">
        <f t="shared" si="40"/>
        <v>0</v>
      </c>
      <c r="G183" s="50">
        <f t="shared" si="41"/>
        <v>0</v>
      </c>
      <c r="H183" s="59">
        <f t="shared" si="42"/>
        <v>100</v>
      </c>
    </row>
    <row r="184" spans="1:8" ht="22.5" customHeight="1" x14ac:dyDescent="0.25">
      <c r="A184" s="41" t="s">
        <v>286</v>
      </c>
      <c r="B184" s="42" t="s">
        <v>282</v>
      </c>
      <c r="C184" s="38" t="s">
        <v>25</v>
      </c>
      <c r="D184" s="50">
        <v>2</v>
      </c>
      <c r="E184" s="50">
        <v>1</v>
      </c>
      <c r="F184" s="50">
        <f t="shared" ref="F184" si="43">E184-D184</f>
        <v>-1</v>
      </c>
      <c r="G184" s="50">
        <f t="shared" ref="G184" si="44">E184/D184*100-100</f>
        <v>-50</v>
      </c>
      <c r="H184" s="59">
        <f t="shared" si="42"/>
        <v>50</v>
      </c>
    </row>
    <row r="185" spans="1:8" s="13" customFormat="1" ht="23.25" customHeight="1" x14ac:dyDescent="0.25">
      <c r="A185" s="60">
        <v>15</v>
      </c>
      <c r="B185" s="70" t="s">
        <v>138</v>
      </c>
      <c r="C185" s="71"/>
      <c r="D185" s="71"/>
      <c r="E185" s="71"/>
      <c r="F185" s="71"/>
      <c r="G185" s="72"/>
    </row>
    <row r="186" spans="1:8" ht="31.5" x14ac:dyDescent="0.25">
      <c r="A186" s="38">
        <v>1</v>
      </c>
      <c r="B186" s="31" t="s">
        <v>139</v>
      </c>
      <c r="C186" s="38" t="s">
        <v>13</v>
      </c>
      <c r="D186" s="36">
        <v>100</v>
      </c>
      <c r="E186" s="36">
        <v>100</v>
      </c>
      <c r="F186" s="50">
        <f t="shared" si="40"/>
        <v>0</v>
      </c>
      <c r="G186" s="50">
        <f t="shared" si="41"/>
        <v>0</v>
      </c>
      <c r="H186" s="59">
        <f>E186/D186*100</f>
        <v>100</v>
      </c>
    </row>
    <row r="187" spans="1:8" ht="79.5" customHeight="1" x14ac:dyDescent="0.25">
      <c r="A187" s="38">
        <v>2</v>
      </c>
      <c r="B187" s="31" t="s">
        <v>140</v>
      </c>
      <c r="C187" s="38" t="s">
        <v>13</v>
      </c>
      <c r="D187" s="36">
        <v>50</v>
      </c>
      <c r="E187" s="36">
        <v>108.9</v>
      </c>
      <c r="F187" s="50">
        <f t="shared" si="40"/>
        <v>58.900000000000006</v>
      </c>
      <c r="G187" s="50">
        <f t="shared" si="41"/>
        <v>117.79999999999998</v>
      </c>
      <c r="H187" s="59">
        <f t="shared" ref="H187:H189" si="45">E187/D187*100</f>
        <v>217.79999999999998</v>
      </c>
    </row>
    <row r="188" spans="1:8" ht="47.25" x14ac:dyDescent="0.25">
      <c r="A188" s="38">
        <v>3</v>
      </c>
      <c r="B188" s="31" t="s">
        <v>141</v>
      </c>
      <c r="C188" s="38" t="s">
        <v>23</v>
      </c>
      <c r="D188" s="50">
        <v>30</v>
      </c>
      <c r="E188" s="50">
        <v>20</v>
      </c>
      <c r="F188" s="50">
        <f t="shared" si="40"/>
        <v>-10</v>
      </c>
      <c r="G188" s="50">
        <f t="shared" si="41"/>
        <v>-33.333333333333343</v>
      </c>
      <c r="H188" s="59">
        <f t="shared" si="45"/>
        <v>66.666666666666657</v>
      </c>
    </row>
    <row r="189" spans="1:8" ht="63" x14ac:dyDescent="0.25">
      <c r="A189" s="38">
        <v>4</v>
      </c>
      <c r="B189" s="31" t="s">
        <v>142</v>
      </c>
      <c r="C189" s="38" t="s">
        <v>23</v>
      </c>
      <c r="D189" s="50">
        <v>124</v>
      </c>
      <c r="E189" s="50">
        <v>135</v>
      </c>
      <c r="F189" s="50">
        <f t="shared" si="40"/>
        <v>11</v>
      </c>
      <c r="G189" s="50">
        <f t="shared" si="41"/>
        <v>8.8709677419354733</v>
      </c>
      <c r="H189" s="59">
        <f t="shared" si="45"/>
        <v>108.87096774193547</v>
      </c>
    </row>
    <row r="190" spans="1:8" s="13" customFormat="1" ht="23.25" customHeight="1" x14ac:dyDescent="0.25">
      <c r="A190" s="61">
        <v>16</v>
      </c>
      <c r="B190" s="69" t="s">
        <v>223</v>
      </c>
      <c r="C190" s="69"/>
      <c r="D190" s="69"/>
      <c r="E190" s="69"/>
      <c r="F190" s="69"/>
      <c r="G190" s="69"/>
    </row>
    <row r="191" spans="1:8" ht="31.5" x14ac:dyDescent="0.25">
      <c r="A191" s="38">
        <v>1</v>
      </c>
      <c r="B191" s="45" t="s">
        <v>224</v>
      </c>
      <c r="C191" s="38" t="s">
        <v>225</v>
      </c>
      <c r="D191" s="52">
        <v>21.61</v>
      </c>
      <c r="E191" s="52">
        <v>22.09</v>
      </c>
      <c r="F191" s="52">
        <f t="shared" si="40"/>
        <v>0.48000000000000043</v>
      </c>
      <c r="G191" s="50">
        <f t="shared" si="41"/>
        <v>2.2211938917167942</v>
      </c>
      <c r="H191" s="59">
        <f>E191/D191*100</f>
        <v>102.22119389171679</v>
      </c>
    </row>
    <row r="192" spans="1:8" ht="31.5" x14ac:dyDescent="0.25">
      <c r="A192" s="38">
        <v>2</v>
      </c>
      <c r="B192" s="45" t="s">
        <v>226</v>
      </c>
      <c r="C192" s="38" t="s">
        <v>23</v>
      </c>
      <c r="D192" s="38">
        <v>365</v>
      </c>
      <c r="E192" s="38">
        <v>367</v>
      </c>
      <c r="F192" s="50">
        <f t="shared" si="40"/>
        <v>2</v>
      </c>
      <c r="G192" s="50">
        <f t="shared" si="41"/>
        <v>0.54794520547945069</v>
      </c>
      <c r="H192" s="59">
        <f t="shared" ref="H192:H197" si="46">E192/D192*100</f>
        <v>100.54794520547945</v>
      </c>
    </row>
    <row r="193" spans="1:8" ht="31.5" x14ac:dyDescent="0.25">
      <c r="A193" s="38">
        <v>3</v>
      </c>
      <c r="B193" s="45" t="s">
        <v>227</v>
      </c>
      <c r="C193" s="38" t="s">
        <v>23</v>
      </c>
      <c r="D193" s="38">
        <v>15</v>
      </c>
      <c r="E193" s="38">
        <v>49</v>
      </c>
      <c r="F193" s="50">
        <f t="shared" si="40"/>
        <v>34</v>
      </c>
      <c r="G193" s="50">
        <f t="shared" si="41"/>
        <v>226.66666666666669</v>
      </c>
      <c r="H193" s="59">
        <f t="shared" si="46"/>
        <v>326.66666666666669</v>
      </c>
    </row>
    <row r="194" spans="1:8" ht="15.75" x14ac:dyDescent="0.25">
      <c r="A194" s="38">
        <v>4</v>
      </c>
      <c r="B194" s="45" t="s">
        <v>228</v>
      </c>
      <c r="C194" s="38" t="s">
        <v>24</v>
      </c>
      <c r="D194" s="38">
        <v>47</v>
      </c>
      <c r="E194" s="38">
        <v>137</v>
      </c>
      <c r="F194" s="50">
        <f t="shared" si="40"/>
        <v>90</v>
      </c>
      <c r="G194" s="50">
        <f t="shared" si="41"/>
        <v>191.48936170212767</v>
      </c>
      <c r="H194" s="59">
        <f t="shared" si="46"/>
        <v>291.48936170212767</v>
      </c>
    </row>
    <row r="195" spans="1:8" ht="33" customHeight="1" x14ac:dyDescent="0.25">
      <c r="A195" s="38">
        <v>5</v>
      </c>
      <c r="B195" s="42" t="s">
        <v>348</v>
      </c>
      <c r="C195" s="38" t="s">
        <v>13</v>
      </c>
      <c r="D195" s="36">
        <v>34</v>
      </c>
      <c r="E195" s="38">
        <v>61</v>
      </c>
      <c r="F195" s="36">
        <f t="shared" si="40"/>
        <v>27</v>
      </c>
      <c r="G195" s="50">
        <f t="shared" si="41"/>
        <v>79.411764705882348</v>
      </c>
      <c r="H195" s="59">
        <f t="shared" si="46"/>
        <v>179.41176470588235</v>
      </c>
    </row>
    <row r="196" spans="1:8" ht="15.75" x14ac:dyDescent="0.25">
      <c r="A196" s="38">
        <v>6</v>
      </c>
      <c r="B196" s="45" t="s">
        <v>229</v>
      </c>
      <c r="C196" s="38" t="s">
        <v>24</v>
      </c>
      <c r="D196" s="38">
        <v>0</v>
      </c>
      <c r="E196" s="38">
        <v>0</v>
      </c>
      <c r="F196" s="50">
        <f t="shared" si="40"/>
        <v>0</v>
      </c>
      <c r="G196" s="50">
        <v>0</v>
      </c>
      <c r="H196" s="59">
        <v>0</v>
      </c>
    </row>
    <row r="197" spans="1:8" ht="31.5" x14ac:dyDescent="0.25">
      <c r="A197" s="38">
        <v>7</v>
      </c>
      <c r="B197" s="45" t="s">
        <v>230</v>
      </c>
      <c r="C197" s="38" t="s">
        <v>13</v>
      </c>
      <c r="D197" s="38">
        <v>83.6</v>
      </c>
      <c r="E197" s="38">
        <v>83.6</v>
      </c>
      <c r="F197" s="36">
        <f t="shared" si="40"/>
        <v>0</v>
      </c>
      <c r="G197" s="50">
        <f t="shared" si="41"/>
        <v>0</v>
      </c>
      <c r="H197" s="59">
        <f t="shared" si="46"/>
        <v>100</v>
      </c>
    </row>
  </sheetData>
  <mergeCells count="24">
    <mergeCell ref="D3:E3"/>
    <mergeCell ref="F3:G3"/>
    <mergeCell ref="A1:G1"/>
    <mergeCell ref="C3:C4"/>
    <mergeCell ref="B3:B4"/>
    <mergeCell ref="A3:A4"/>
    <mergeCell ref="E2:G2"/>
    <mergeCell ref="B6:G6"/>
    <mergeCell ref="B118:G118"/>
    <mergeCell ref="B112:G112"/>
    <mergeCell ref="B98:G98"/>
    <mergeCell ref="B63:G63"/>
    <mergeCell ref="B60:G60"/>
    <mergeCell ref="B28:G28"/>
    <mergeCell ref="A108:A109"/>
    <mergeCell ref="B190:G190"/>
    <mergeCell ref="B185:G185"/>
    <mergeCell ref="B53:G53"/>
    <mergeCell ref="B46:G46"/>
    <mergeCell ref="B173:G173"/>
    <mergeCell ref="B176:G176"/>
    <mergeCell ref="B164:G164"/>
    <mergeCell ref="B155:G155"/>
    <mergeCell ref="B152:G152"/>
  </mergeCells>
  <pageMargins left="0.31496062992125984" right="0.31496062992125984" top="0.74803149606299213" bottom="0.74803149606299213" header="0.31496062992125984" footer="0.31496062992125984"/>
  <pageSetup paperSize="9" scale="55" fitToHeight="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4"/>
  <sheetViews>
    <sheetView tabSelected="1" topLeftCell="A113" zoomScale="90" zoomScaleNormal="90" workbookViewId="0">
      <selection activeCell="J9" sqref="J9"/>
    </sheetView>
  </sheetViews>
  <sheetFormatPr defaultColWidth="9.140625" defaultRowHeight="15" x14ac:dyDescent="0.25"/>
  <cols>
    <col min="1" max="1" width="7.28515625" style="4" customWidth="1"/>
    <col min="2" max="2" width="84.7109375" style="4" customWidth="1"/>
    <col min="3" max="3" width="21" style="4" customWidth="1"/>
    <col min="4" max="4" width="17.85546875" style="4" customWidth="1"/>
    <col min="5" max="6" width="17.28515625" style="4" customWidth="1"/>
    <col min="7" max="7" width="0" style="4" hidden="1" customWidth="1"/>
    <col min="8" max="16384" width="9.140625" style="4"/>
  </cols>
  <sheetData>
    <row r="1" spans="1:7" x14ac:dyDescent="0.25">
      <c r="A1" s="77" t="s">
        <v>351</v>
      </c>
      <c r="B1" s="77"/>
      <c r="C1" s="77"/>
      <c r="D1" s="77"/>
      <c r="E1" s="77"/>
      <c r="F1" s="77"/>
    </row>
    <row r="2" spans="1:7" ht="14.25" customHeight="1" x14ac:dyDescent="0.25">
      <c r="A2" s="77"/>
      <c r="B2" s="77"/>
      <c r="C2" s="77"/>
      <c r="D2" s="77"/>
      <c r="E2" s="77"/>
      <c r="F2" s="77"/>
    </row>
    <row r="3" spans="1:7" ht="15.75" thickBot="1" x14ac:dyDescent="0.3">
      <c r="E3" s="95" t="s">
        <v>20</v>
      </c>
      <c r="F3" s="95"/>
    </row>
    <row r="4" spans="1:7" ht="15.75" x14ac:dyDescent="0.25">
      <c r="A4" s="96" t="s">
        <v>0</v>
      </c>
      <c r="B4" s="99" t="s">
        <v>9</v>
      </c>
      <c r="C4" s="105" t="s">
        <v>10</v>
      </c>
      <c r="D4" s="105"/>
      <c r="E4" s="105"/>
      <c r="F4" s="106"/>
    </row>
    <row r="5" spans="1:7" ht="15.75" customHeight="1" x14ac:dyDescent="0.25">
      <c r="A5" s="97"/>
      <c r="B5" s="100"/>
      <c r="C5" s="102" t="s">
        <v>8</v>
      </c>
      <c r="D5" s="102" t="s">
        <v>2</v>
      </c>
      <c r="E5" s="93" t="s">
        <v>3</v>
      </c>
      <c r="F5" s="94"/>
    </row>
    <row r="6" spans="1:7" ht="30.75" customHeight="1" x14ac:dyDescent="0.25">
      <c r="A6" s="98"/>
      <c r="B6" s="101"/>
      <c r="C6" s="103"/>
      <c r="D6" s="104"/>
      <c r="E6" s="58" t="s">
        <v>7</v>
      </c>
      <c r="F6" s="5" t="s">
        <v>5</v>
      </c>
    </row>
    <row r="7" spans="1:7" ht="15.75" x14ac:dyDescent="0.25">
      <c r="A7" s="6">
        <v>1</v>
      </c>
      <c r="B7" s="56">
        <v>2</v>
      </c>
      <c r="C7" s="56">
        <v>3</v>
      </c>
      <c r="D7" s="56">
        <v>4</v>
      </c>
      <c r="E7" s="56">
        <v>5</v>
      </c>
      <c r="F7" s="57">
        <v>6</v>
      </c>
    </row>
    <row r="8" spans="1:7" ht="23.25" customHeight="1" x14ac:dyDescent="0.25">
      <c r="A8" s="14">
        <v>1</v>
      </c>
      <c r="B8" s="87" t="s">
        <v>143</v>
      </c>
      <c r="C8" s="90"/>
      <c r="D8" s="90"/>
      <c r="E8" s="90"/>
      <c r="F8" s="91"/>
    </row>
    <row r="9" spans="1:7" ht="31.5" x14ac:dyDescent="0.25">
      <c r="A9" s="15">
        <v>1</v>
      </c>
      <c r="B9" s="31" t="s">
        <v>144</v>
      </c>
      <c r="C9" s="24">
        <v>307344.43800000002</v>
      </c>
      <c r="D9" s="24">
        <v>267917.38139</v>
      </c>
      <c r="E9" s="24">
        <f t="shared" ref="E9:E21" si="0">D9-C9</f>
        <v>-39427.056610000029</v>
      </c>
      <c r="F9" s="7">
        <f t="shared" ref="F9:F21" si="1">D9/C9*100-100</f>
        <v>-12.828296769112185</v>
      </c>
      <c r="G9" s="33"/>
    </row>
    <row r="10" spans="1:7" ht="31.5" customHeight="1" x14ac:dyDescent="0.25">
      <c r="A10" s="15">
        <v>2</v>
      </c>
      <c r="B10" s="31" t="s">
        <v>32</v>
      </c>
      <c r="C10" s="24">
        <v>94224.482999999993</v>
      </c>
      <c r="D10" s="24">
        <v>93469.537429999997</v>
      </c>
      <c r="E10" s="24">
        <f t="shared" si="0"/>
        <v>-754.94556999999622</v>
      </c>
      <c r="F10" s="7">
        <f t="shared" si="1"/>
        <v>-0.80122017756255559</v>
      </c>
      <c r="G10" s="33"/>
    </row>
    <row r="11" spans="1:7" ht="18" customHeight="1" x14ac:dyDescent="0.25">
      <c r="A11" s="15">
        <v>3</v>
      </c>
      <c r="B11" s="31" t="s">
        <v>244</v>
      </c>
      <c r="C11" s="24">
        <v>504520.67700000003</v>
      </c>
      <c r="D11" s="24">
        <v>504255.13883000001</v>
      </c>
      <c r="E11" s="24">
        <f t="shared" si="0"/>
        <v>-265.53817000001436</v>
      </c>
      <c r="F11" s="7">
        <f t="shared" si="1"/>
        <v>-5.2631771522030135E-2</v>
      </c>
      <c r="G11" s="33"/>
    </row>
    <row r="12" spans="1:7" ht="19.5" customHeight="1" x14ac:dyDescent="0.25">
      <c r="A12" s="15">
        <v>4</v>
      </c>
      <c r="B12" s="31" t="s">
        <v>33</v>
      </c>
      <c r="C12" s="24">
        <v>43139.27</v>
      </c>
      <c r="D12" s="24">
        <v>39780.917289999998</v>
      </c>
      <c r="E12" s="24">
        <f t="shared" si="0"/>
        <v>-3358.3527099999992</v>
      </c>
      <c r="F12" s="7">
        <f t="shared" si="1"/>
        <v>-7.784908529977443</v>
      </c>
      <c r="G12" s="33"/>
    </row>
    <row r="13" spans="1:7" ht="17.25" customHeight="1" x14ac:dyDescent="0.25">
      <c r="A13" s="15">
        <v>5</v>
      </c>
      <c r="B13" s="31" t="s">
        <v>145</v>
      </c>
      <c r="C13" s="24">
        <v>14204.031000000001</v>
      </c>
      <c r="D13" s="24">
        <v>14203.4064</v>
      </c>
      <c r="E13" s="24">
        <f t="shared" si="0"/>
        <v>-0.6246000000010099</v>
      </c>
      <c r="F13" s="7">
        <f t="shared" si="1"/>
        <v>-4.3973432612318675E-3</v>
      </c>
      <c r="G13" s="33"/>
    </row>
    <row r="14" spans="1:7" ht="20.25" customHeight="1" x14ac:dyDescent="0.25">
      <c r="A14" s="15">
        <v>6</v>
      </c>
      <c r="B14" s="31" t="s">
        <v>34</v>
      </c>
      <c r="C14" s="24">
        <v>213748.33100000001</v>
      </c>
      <c r="D14" s="24">
        <v>189790.22709</v>
      </c>
      <c r="E14" s="24">
        <f t="shared" si="0"/>
        <v>-23958.103910000005</v>
      </c>
      <c r="F14" s="7">
        <f t="shared" si="1"/>
        <v>-11.208557184009081</v>
      </c>
      <c r="G14" s="33"/>
    </row>
    <row r="15" spans="1:7" ht="20.25" customHeight="1" x14ac:dyDescent="0.25">
      <c r="A15" s="15">
        <v>7</v>
      </c>
      <c r="B15" s="31" t="s">
        <v>35</v>
      </c>
      <c r="C15" s="24">
        <v>207002.834</v>
      </c>
      <c r="D15" s="24">
        <v>176960.54055000001</v>
      </c>
      <c r="E15" s="24">
        <f t="shared" si="0"/>
        <v>-30042.293449999997</v>
      </c>
      <c r="F15" s="7">
        <f t="shared" si="1"/>
        <v>-14.512986546841191</v>
      </c>
      <c r="G15" s="33"/>
    </row>
    <row r="16" spans="1:7" ht="20.25" customHeight="1" x14ac:dyDescent="0.25">
      <c r="A16" s="15">
        <v>8</v>
      </c>
      <c r="B16" s="31" t="s">
        <v>263</v>
      </c>
      <c r="C16" s="24">
        <v>14270.419</v>
      </c>
      <c r="D16" s="24">
        <v>12166.95314</v>
      </c>
      <c r="E16" s="24">
        <f t="shared" si="0"/>
        <v>-2103.4658600000002</v>
      </c>
      <c r="F16" s="7">
        <f t="shared" si="1"/>
        <v>-14.740042741562107</v>
      </c>
      <c r="G16" s="33"/>
    </row>
    <row r="17" spans="1:7" ht="20.25" customHeight="1" x14ac:dyDescent="0.25">
      <c r="A17" s="15">
        <v>9</v>
      </c>
      <c r="B17" s="31" t="s">
        <v>245</v>
      </c>
      <c r="C17" s="24">
        <v>45003.230360000001</v>
      </c>
      <c r="D17" s="24">
        <v>44160.031739999999</v>
      </c>
      <c r="E17" s="24">
        <f t="shared" si="0"/>
        <v>-843.19862000000285</v>
      </c>
      <c r="F17" s="7">
        <f t="shared" si="1"/>
        <v>-1.8736402103913292</v>
      </c>
      <c r="G17" s="33"/>
    </row>
    <row r="18" spans="1:7" ht="22.5" customHeight="1" x14ac:dyDescent="0.25">
      <c r="A18" s="15">
        <v>10</v>
      </c>
      <c r="B18" s="31" t="s">
        <v>246</v>
      </c>
      <c r="C18" s="24">
        <v>125269.886</v>
      </c>
      <c r="D18" s="24">
        <v>124610.07</v>
      </c>
      <c r="E18" s="24">
        <f t="shared" si="0"/>
        <v>-659.81599999999162</v>
      </c>
      <c r="F18" s="7">
        <f t="shared" si="1"/>
        <v>-0.52671557472319819</v>
      </c>
      <c r="G18" s="33"/>
    </row>
    <row r="19" spans="1:7" ht="33" customHeight="1" x14ac:dyDescent="0.25">
      <c r="A19" s="15">
        <v>11</v>
      </c>
      <c r="B19" s="31" t="s">
        <v>322</v>
      </c>
      <c r="C19" s="24">
        <v>3548.6570999999999</v>
      </c>
      <c r="D19" s="24">
        <v>3537.1435299999998</v>
      </c>
      <c r="E19" s="24">
        <f t="shared" si="0"/>
        <v>-11.513570000000072</v>
      </c>
      <c r="F19" s="7">
        <f t="shared" si="1"/>
        <v>-0.32444864847607846</v>
      </c>
      <c r="G19" s="33"/>
    </row>
    <row r="20" spans="1:7" ht="20.25" customHeight="1" x14ac:dyDescent="0.25">
      <c r="A20" s="15">
        <v>12</v>
      </c>
      <c r="B20" s="31" t="s">
        <v>36</v>
      </c>
      <c r="C20" s="24">
        <v>315601.28499999997</v>
      </c>
      <c r="D20" s="24">
        <v>304975.66106999997</v>
      </c>
      <c r="E20" s="24">
        <f t="shared" si="0"/>
        <v>-10625.623930000002</v>
      </c>
      <c r="F20" s="7">
        <f t="shared" si="1"/>
        <v>-3.3667872835181925</v>
      </c>
      <c r="G20" s="33"/>
    </row>
    <row r="21" spans="1:7" ht="21" customHeight="1" x14ac:dyDescent="0.25">
      <c r="A21" s="15">
        <v>13</v>
      </c>
      <c r="B21" s="31" t="s">
        <v>146</v>
      </c>
      <c r="C21" s="24">
        <v>37690.504000000001</v>
      </c>
      <c r="D21" s="24">
        <v>9507.1361400000005</v>
      </c>
      <c r="E21" s="24">
        <f t="shared" si="0"/>
        <v>-28183.367859999998</v>
      </c>
      <c r="F21" s="7">
        <f t="shared" si="1"/>
        <v>-74.775778694813951</v>
      </c>
      <c r="G21" s="33"/>
    </row>
    <row r="22" spans="1:7" ht="18" customHeight="1" x14ac:dyDescent="0.25">
      <c r="A22" s="15"/>
      <c r="B22" s="54" t="s">
        <v>18</v>
      </c>
      <c r="C22" s="25">
        <f>SUM(C9:C21)</f>
        <v>1925568.0454599997</v>
      </c>
      <c r="D22" s="25">
        <f>SUM(D9:D21)</f>
        <v>1785334.1446000002</v>
      </c>
      <c r="E22" s="25">
        <f>D22-C22</f>
        <v>-140233.90085999947</v>
      </c>
      <c r="F22" s="8">
        <f>D22/C22*100-100</f>
        <v>-7.282728916832383</v>
      </c>
      <c r="G22" s="33"/>
    </row>
    <row r="23" spans="1:7" ht="22.5" customHeight="1" x14ac:dyDescent="0.25">
      <c r="A23" s="14">
        <v>2</v>
      </c>
      <c r="B23" s="87" t="s">
        <v>74</v>
      </c>
      <c r="C23" s="90"/>
      <c r="D23" s="90"/>
      <c r="E23" s="90"/>
      <c r="F23" s="91"/>
      <c r="G23" s="33"/>
    </row>
    <row r="24" spans="1:7" ht="19.5" customHeight="1" x14ac:dyDescent="0.25">
      <c r="A24" s="15">
        <v>1</v>
      </c>
      <c r="B24" s="31" t="s">
        <v>37</v>
      </c>
      <c r="C24" s="24">
        <v>5056.53</v>
      </c>
      <c r="D24" s="24">
        <v>3674.94661</v>
      </c>
      <c r="E24" s="26">
        <f t="shared" ref="E24:E33" si="2">D24-C24</f>
        <v>-1381.5833899999998</v>
      </c>
      <c r="F24" s="20">
        <f>D24/C24*100-100</f>
        <v>-27.322756712607259</v>
      </c>
      <c r="G24" s="33"/>
    </row>
    <row r="25" spans="1:7" ht="33" customHeight="1" x14ac:dyDescent="0.25">
      <c r="A25" s="15">
        <v>2</v>
      </c>
      <c r="B25" s="31" t="s">
        <v>287</v>
      </c>
      <c r="C25" s="24">
        <v>93272.341</v>
      </c>
      <c r="D25" s="24">
        <v>45365.339090000001</v>
      </c>
      <c r="E25" s="26">
        <f t="shared" si="2"/>
        <v>-47907.001909999999</v>
      </c>
      <c r="F25" s="20">
        <f t="shared" ref="F25:F33" si="3">D25/C25*100-100</f>
        <v>-51.362495458326705</v>
      </c>
      <c r="G25" s="33"/>
    </row>
    <row r="26" spans="1:7" ht="49.5" customHeight="1" x14ac:dyDescent="0.25">
      <c r="A26" s="15">
        <v>3</v>
      </c>
      <c r="B26" s="31" t="s">
        <v>239</v>
      </c>
      <c r="C26" s="24">
        <v>13633.645</v>
      </c>
      <c r="D26" s="24">
        <v>6277.1142300000001</v>
      </c>
      <c r="E26" s="26">
        <f t="shared" si="2"/>
        <v>-7356.5307700000003</v>
      </c>
      <c r="F26" s="20">
        <f t="shared" si="3"/>
        <v>-53.958649869495652</v>
      </c>
      <c r="G26" s="33"/>
    </row>
    <row r="27" spans="1:7" ht="49.5" customHeight="1" x14ac:dyDescent="0.25">
      <c r="A27" s="15">
        <v>4</v>
      </c>
      <c r="B27" s="31" t="s">
        <v>239</v>
      </c>
      <c r="C27" s="24">
        <v>3151.6880000000001</v>
      </c>
      <c r="D27" s="24">
        <v>3151.6880000000001</v>
      </c>
      <c r="E27" s="26">
        <f t="shared" si="2"/>
        <v>0</v>
      </c>
      <c r="F27" s="20">
        <f t="shared" si="3"/>
        <v>0</v>
      </c>
      <c r="G27" s="33"/>
    </row>
    <row r="28" spans="1:7" ht="19.5" hidden="1" customHeight="1" x14ac:dyDescent="0.25">
      <c r="A28" s="15">
        <v>5</v>
      </c>
      <c r="B28" s="31" t="s">
        <v>147</v>
      </c>
      <c r="C28" s="24"/>
      <c r="D28" s="24"/>
      <c r="E28" s="26">
        <f t="shared" si="2"/>
        <v>0</v>
      </c>
      <c r="F28" s="20" t="e">
        <f t="shared" si="3"/>
        <v>#DIV/0!</v>
      </c>
      <c r="G28" s="33"/>
    </row>
    <row r="29" spans="1:7" ht="51.75" customHeight="1" x14ac:dyDescent="0.25">
      <c r="A29" s="15">
        <v>5</v>
      </c>
      <c r="B29" s="31" t="s">
        <v>283</v>
      </c>
      <c r="C29" s="24">
        <v>4952.4369999999999</v>
      </c>
      <c r="D29" s="24">
        <v>2060</v>
      </c>
      <c r="E29" s="26">
        <f t="shared" si="2"/>
        <v>-2892.4369999999999</v>
      </c>
      <c r="F29" s="20">
        <f t="shared" si="3"/>
        <v>-58.404316904990409</v>
      </c>
      <c r="G29" s="33"/>
    </row>
    <row r="30" spans="1:7" ht="34.5" customHeight="1" x14ac:dyDescent="0.25">
      <c r="A30" s="15">
        <v>6</v>
      </c>
      <c r="B30" s="31" t="s">
        <v>233</v>
      </c>
      <c r="C30" s="24">
        <v>3164341.8569999998</v>
      </c>
      <c r="D30" s="24">
        <v>2975619.2217999999</v>
      </c>
      <c r="E30" s="26">
        <f t="shared" si="2"/>
        <v>-188722.6351999999</v>
      </c>
      <c r="F30" s="20">
        <f t="shared" si="3"/>
        <v>-5.9640406671774997</v>
      </c>
      <c r="G30" s="33"/>
    </row>
    <row r="31" spans="1:7" ht="47.25" customHeight="1" x14ac:dyDescent="0.25">
      <c r="A31" s="15">
        <v>7</v>
      </c>
      <c r="B31" s="31" t="s">
        <v>310</v>
      </c>
      <c r="C31" s="24">
        <v>5529.1094899999998</v>
      </c>
      <c r="D31" s="24">
        <v>5529.0941999999995</v>
      </c>
      <c r="E31" s="26">
        <f t="shared" si="2"/>
        <v>-1.529000000027736E-2</v>
      </c>
      <c r="F31" s="20">
        <f t="shared" si="3"/>
        <v>-2.7653639392610785E-4</v>
      </c>
      <c r="G31" s="33"/>
    </row>
    <row r="32" spans="1:7" ht="18" customHeight="1" x14ac:dyDescent="0.25">
      <c r="A32" s="15">
        <v>8</v>
      </c>
      <c r="B32" s="31" t="s">
        <v>38</v>
      </c>
      <c r="C32" s="24">
        <v>9363.116</v>
      </c>
      <c r="D32" s="24">
        <v>6040.3680000000004</v>
      </c>
      <c r="E32" s="26">
        <f t="shared" si="2"/>
        <v>-3322.7479999999996</v>
      </c>
      <c r="F32" s="20">
        <f t="shared" si="3"/>
        <v>-35.487630399965127</v>
      </c>
      <c r="G32" s="33"/>
    </row>
    <row r="33" spans="1:7" ht="21" customHeight="1" x14ac:dyDescent="0.25">
      <c r="A33" s="15">
        <v>9</v>
      </c>
      <c r="B33" s="31" t="s">
        <v>36</v>
      </c>
      <c r="C33" s="24">
        <v>121798.6</v>
      </c>
      <c r="D33" s="24">
        <v>120632.19818000001</v>
      </c>
      <c r="E33" s="26">
        <f t="shared" si="2"/>
        <v>-1166.4018199999991</v>
      </c>
      <c r="F33" s="20">
        <f t="shared" si="3"/>
        <v>-0.95764796968109067</v>
      </c>
      <c r="G33" s="33"/>
    </row>
    <row r="34" spans="1:7" ht="18" customHeight="1" x14ac:dyDescent="0.25">
      <c r="A34" s="14"/>
      <c r="B34" s="54" t="s">
        <v>18</v>
      </c>
      <c r="C34" s="27">
        <f>SUM(C24:C33)</f>
        <v>3421099.3234899999</v>
      </c>
      <c r="D34" s="27">
        <f>SUM(D24:D33)</f>
        <v>3168349.9701099996</v>
      </c>
      <c r="E34" s="27">
        <f>D34-C34</f>
        <v>-252749.35338000022</v>
      </c>
      <c r="F34" s="21">
        <f>D34/C34*100-100</f>
        <v>-7.387957188046812</v>
      </c>
      <c r="G34" s="33"/>
    </row>
    <row r="35" spans="1:7" ht="36" customHeight="1" x14ac:dyDescent="0.25">
      <c r="A35" s="14">
        <v>3</v>
      </c>
      <c r="B35" s="87" t="s">
        <v>148</v>
      </c>
      <c r="C35" s="90"/>
      <c r="D35" s="90"/>
      <c r="E35" s="90"/>
      <c r="F35" s="91"/>
      <c r="G35" s="33"/>
    </row>
    <row r="36" spans="1:7" ht="21.75" customHeight="1" x14ac:dyDescent="0.25">
      <c r="A36" s="15">
        <v>1</v>
      </c>
      <c r="B36" s="31" t="s">
        <v>39</v>
      </c>
      <c r="C36" s="24">
        <v>185.8</v>
      </c>
      <c r="D36" s="24">
        <v>154.77191999999999</v>
      </c>
      <c r="E36" s="24">
        <f t="shared" ref="E36:E43" si="4">D36-C36</f>
        <v>-31.028080000000017</v>
      </c>
      <c r="F36" s="7">
        <f t="shared" ref="F36:F42" si="5">D36/C36*100-100</f>
        <v>-16.699720129171155</v>
      </c>
      <c r="G36" s="33">
        <f>D36/C36*100</f>
        <v>83.300279870828845</v>
      </c>
    </row>
    <row r="37" spans="1:7" ht="80.25" customHeight="1" x14ac:dyDescent="0.25">
      <c r="A37" s="15">
        <v>2</v>
      </c>
      <c r="B37" s="31" t="s">
        <v>149</v>
      </c>
      <c r="C37" s="24">
        <v>16545.7</v>
      </c>
      <c r="D37" s="24">
        <v>3205.7337600000001</v>
      </c>
      <c r="E37" s="24">
        <f t="shared" si="4"/>
        <v>-13339.966240000002</v>
      </c>
      <c r="F37" s="7">
        <f t="shared" si="5"/>
        <v>-80.624973497645911</v>
      </c>
      <c r="G37" s="33">
        <f t="shared" ref="G37:G43" si="6">D37/C37*100</f>
        <v>19.375026502354086</v>
      </c>
    </row>
    <row r="38" spans="1:7" ht="46.5" customHeight="1" x14ac:dyDescent="0.25">
      <c r="A38" s="15">
        <v>3</v>
      </c>
      <c r="B38" s="31" t="s">
        <v>264</v>
      </c>
      <c r="C38" s="24">
        <v>74.203999999999994</v>
      </c>
      <c r="D38" s="24">
        <v>72.035430000000005</v>
      </c>
      <c r="E38" s="24">
        <f t="shared" si="4"/>
        <v>-2.1685699999999883</v>
      </c>
      <c r="F38" s="7">
        <f t="shared" si="5"/>
        <v>-2.9224435340412782</v>
      </c>
      <c r="G38" s="33">
        <f t="shared" si="6"/>
        <v>97.077556465958722</v>
      </c>
    </row>
    <row r="39" spans="1:7" ht="19.5" customHeight="1" x14ac:dyDescent="0.25">
      <c r="A39" s="15">
        <v>4</v>
      </c>
      <c r="B39" s="31" t="s">
        <v>288</v>
      </c>
      <c r="C39" s="24">
        <v>12482.68</v>
      </c>
      <c r="D39" s="24">
        <v>0</v>
      </c>
      <c r="E39" s="24">
        <f t="shared" si="4"/>
        <v>-12482.68</v>
      </c>
      <c r="F39" s="7">
        <v>0</v>
      </c>
      <c r="G39" s="33">
        <f t="shared" si="6"/>
        <v>0</v>
      </c>
    </row>
    <row r="40" spans="1:7" ht="31.5" customHeight="1" x14ac:dyDescent="0.25">
      <c r="A40" s="15">
        <v>5</v>
      </c>
      <c r="B40" s="31" t="s">
        <v>289</v>
      </c>
      <c r="C40" s="24">
        <v>88.241</v>
      </c>
      <c r="D40" s="24">
        <v>88.174750000000003</v>
      </c>
      <c r="E40" s="24">
        <f t="shared" si="4"/>
        <v>-6.6249999999996589E-2</v>
      </c>
      <c r="F40" s="7">
        <f t="shared" si="5"/>
        <v>-7.5078478258404857E-2</v>
      </c>
      <c r="G40" s="33">
        <f t="shared" si="6"/>
        <v>99.924921521741595</v>
      </c>
    </row>
    <row r="41" spans="1:7" ht="33" customHeight="1" x14ac:dyDescent="0.25">
      <c r="A41" s="15">
        <v>6</v>
      </c>
      <c r="B41" s="31" t="s">
        <v>234</v>
      </c>
      <c r="C41" s="24">
        <v>696.03800000000001</v>
      </c>
      <c r="D41" s="24">
        <v>687.23796000000004</v>
      </c>
      <c r="E41" s="24">
        <f t="shared" si="4"/>
        <v>-8.8000399999999672</v>
      </c>
      <c r="F41" s="7">
        <f t="shared" si="5"/>
        <v>-1.2643045350972102</v>
      </c>
      <c r="G41" s="33">
        <f t="shared" si="6"/>
        <v>98.73569546490279</v>
      </c>
    </row>
    <row r="42" spans="1:7" ht="33" customHeight="1" x14ac:dyDescent="0.25">
      <c r="A42" s="15">
        <v>7</v>
      </c>
      <c r="B42" s="31" t="s">
        <v>290</v>
      </c>
      <c r="C42" s="24">
        <v>491.25700000000001</v>
      </c>
      <c r="D42" s="24">
        <v>480.37599999999998</v>
      </c>
      <c r="E42" s="24">
        <f t="shared" si="4"/>
        <v>-10.881000000000029</v>
      </c>
      <c r="F42" s="7">
        <f t="shared" si="5"/>
        <v>-2.2149302707137082</v>
      </c>
      <c r="G42" s="33">
        <f t="shared" si="6"/>
        <v>97.785069729286292</v>
      </c>
    </row>
    <row r="43" spans="1:7" ht="21" customHeight="1" x14ac:dyDescent="0.25">
      <c r="A43" s="14"/>
      <c r="B43" s="54" t="s">
        <v>18</v>
      </c>
      <c r="C43" s="25">
        <f>SUM(C36:C42)</f>
        <v>30563.920000000006</v>
      </c>
      <c r="D43" s="25">
        <f>SUM(D36:D42)</f>
        <v>4688.3298200000008</v>
      </c>
      <c r="E43" s="25">
        <f t="shared" si="4"/>
        <v>-25875.590180000007</v>
      </c>
      <c r="F43" s="8">
        <f>D43/C43*100-100</f>
        <v>-84.660574232624612</v>
      </c>
      <c r="G43" s="33">
        <f t="shared" si="6"/>
        <v>15.339425767375388</v>
      </c>
    </row>
    <row r="44" spans="1:7" ht="24" customHeight="1" x14ac:dyDescent="0.25">
      <c r="A44" s="14">
        <v>4</v>
      </c>
      <c r="B44" s="87" t="s">
        <v>84</v>
      </c>
      <c r="C44" s="90"/>
      <c r="D44" s="90"/>
      <c r="E44" s="90"/>
      <c r="F44" s="91"/>
      <c r="G44" s="33"/>
    </row>
    <row r="45" spans="1:7" ht="31.5" customHeight="1" x14ac:dyDescent="0.25">
      <c r="A45" s="15">
        <v>1</v>
      </c>
      <c r="B45" s="31" t="s">
        <v>247</v>
      </c>
      <c r="C45" s="24">
        <v>66.5</v>
      </c>
      <c r="D45" s="24">
        <v>66.5</v>
      </c>
      <c r="E45" s="35">
        <f t="shared" ref="E45:E51" si="7">D45-C45</f>
        <v>0</v>
      </c>
      <c r="F45" s="7">
        <f t="shared" ref="F45:F50" si="8">D45/C45*100-100</f>
        <v>0</v>
      </c>
      <c r="G45" s="33"/>
    </row>
    <row r="46" spans="1:7" ht="20.25" customHeight="1" x14ac:dyDescent="0.25">
      <c r="A46" s="15">
        <v>2</v>
      </c>
      <c r="B46" s="31" t="s">
        <v>248</v>
      </c>
      <c r="C46" s="24">
        <v>88.9</v>
      </c>
      <c r="D46" s="24">
        <v>88.9</v>
      </c>
      <c r="E46" s="35">
        <f t="shared" si="7"/>
        <v>0</v>
      </c>
      <c r="F46" s="7">
        <v>0</v>
      </c>
      <c r="G46" s="33"/>
    </row>
    <row r="47" spans="1:7" ht="21.75" customHeight="1" x14ac:dyDescent="0.25">
      <c r="A47" s="15">
        <v>3</v>
      </c>
      <c r="B47" s="31" t="s">
        <v>249</v>
      </c>
      <c r="C47" s="24">
        <v>104.5</v>
      </c>
      <c r="D47" s="24">
        <v>104.494</v>
      </c>
      <c r="E47" s="35">
        <f t="shared" si="7"/>
        <v>-6.0000000000002274E-3</v>
      </c>
      <c r="F47" s="7">
        <f t="shared" si="8"/>
        <v>-5.7416267942471677E-3</v>
      </c>
      <c r="G47" s="33"/>
    </row>
    <row r="48" spans="1:7" ht="63" customHeight="1" x14ac:dyDescent="0.25">
      <c r="A48" s="15">
        <v>4</v>
      </c>
      <c r="B48" s="31" t="s">
        <v>250</v>
      </c>
      <c r="C48" s="24">
        <v>149.85</v>
      </c>
      <c r="D48" s="24">
        <v>149.85</v>
      </c>
      <c r="E48" s="35">
        <f t="shared" si="7"/>
        <v>0</v>
      </c>
      <c r="F48" s="7">
        <f t="shared" si="8"/>
        <v>0</v>
      </c>
      <c r="G48" s="33"/>
    </row>
    <row r="49" spans="1:7" ht="79.5" customHeight="1" x14ac:dyDescent="0.25">
      <c r="A49" s="15">
        <v>5</v>
      </c>
      <c r="B49" s="31" t="s">
        <v>251</v>
      </c>
      <c r="C49" s="24">
        <v>150.25</v>
      </c>
      <c r="D49" s="24">
        <v>150</v>
      </c>
      <c r="E49" s="35">
        <f>D49-C49</f>
        <v>-0.25</v>
      </c>
      <c r="F49" s="7">
        <f t="shared" si="8"/>
        <v>-0.16638935108153419</v>
      </c>
      <c r="G49" s="33"/>
    </row>
    <row r="50" spans="1:7" ht="48.75" customHeight="1" x14ac:dyDescent="0.25">
      <c r="A50" s="15">
        <v>6</v>
      </c>
      <c r="B50" s="31" t="s">
        <v>150</v>
      </c>
      <c r="C50" s="24">
        <v>50</v>
      </c>
      <c r="D50" s="24">
        <v>50</v>
      </c>
      <c r="E50" s="35">
        <f t="shared" si="7"/>
        <v>0</v>
      </c>
      <c r="F50" s="7">
        <f t="shared" si="8"/>
        <v>0</v>
      </c>
      <c r="G50" s="33"/>
    </row>
    <row r="51" spans="1:7" ht="47.25" customHeight="1" x14ac:dyDescent="0.25">
      <c r="A51" s="15">
        <v>7</v>
      </c>
      <c r="B51" s="31" t="s">
        <v>151</v>
      </c>
      <c r="C51" s="24">
        <v>50</v>
      </c>
      <c r="D51" s="24">
        <v>50</v>
      </c>
      <c r="E51" s="35">
        <f t="shared" si="7"/>
        <v>0</v>
      </c>
      <c r="F51" s="7">
        <v>0</v>
      </c>
      <c r="G51" s="33"/>
    </row>
    <row r="52" spans="1:7" ht="19.5" customHeight="1" x14ac:dyDescent="0.25">
      <c r="A52" s="14"/>
      <c r="B52" s="54" t="s">
        <v>18</v>
      </c>
      <c r="C52" s="25">
        <f>SUM(C45:C51)</f>
        <v>660</v>
      </c>
      <c r="D52" s="25">
        <f>SUM(D45:D51)</f>
        <v>659.74400000000003</v>
      </c>
      <c r="E52" s="53">
        <f>D52-C52</f>
        <v>-0.25599999999997181</v>
      </c>
      <c r="F52" s="8">
        <f>D52/C52*100-100</f>
        <v>-3.8787878787871932E-2</v>
      </c>
      <c r="G52" s="33"/>
    </row>
    <row r="53" spans="1:7" ht="25.5" customHeight="1" x14ac:dyDescent="0.25">
      <c r="A53" s="14">
        <v>5</v>
      </c>
      <c r="B53" s="87" t="s">
        <v>91</v>
      </c>
      <c r="C53" s="90"/>
      <c r="D53" s="90"/>
      <c r="E53" s="90"/>
      <c r="F53" s="91"/>
      <c r="G53" s="33"/>
    </row>
    <row r="54" spans="1:7" ht="31.5" x14ac:dyDescent="0.25">
      <c r="A54" s="15">
        <v>1</v>
      </c>
      <c r="B54" s="19" t="s">
        <v>152</v>
      </c>
      <c r="C54" s="24">
        <v>10551.692999999999</v>
      </c>
      <c r="D54" s="24">
        <v>100.43067000000001</v>
      </c>
      <c r="E54" s="24">
        <f>D54-C54</f>
        <v>-10451.26233</v>
      </c>
      <c r="F54" s="7">
        <f>D54/C54*100-100</f>
        <v>-99.048203259893938</v>
      </c>
      <c r="G54" s="33"/>
    </row>
    <row r="55" spans="1:7" ht="31.5" x14ac:dyDescent="0.25">
      <c r="A55" s="15">
        <v>2</v>
      </c>
      <c r="B55" s="19" t="s">
        <v>153</v>
      </c>
      <c r="C55" s="24">
        <v>22852.771000000001</v>
      </c>
      <c r="D55" s="24">
        <v>22554.224269999999</v>
      </c>
      <c r="E55" s="24">
        <f>D55-C55</f>
        <v>-298.54673000000184</v>
      </c>
      <c r="F55" s="7">
        <f>D55/C55*100-100</f>
        <v>-1.3063918156796035</v>
      </c>
      <c r="G55" s="33"/>
    </row>
    <row r="56" spans="1:7" ht="15.75" x14ac:dyDescent="0.25">
      <c r="A56" s="14"/>
      <c r="B56" s="54" t="s">
        <v>18</v>
      </c>
      <c r="C56" s="25">
        <f>SUM(C54:C55)</f>
        <v>33404.464</v>
      </c>
      <c r="D56" s="25">
        <f>SUM(D54:D55)</f>
        <v>22654.65494</v>
      </c>
      <c r="E56" s="25">
        <f>D56-C56</f>
        <v>-10749.80906</v>
      </c>
      <c r="F56" s="8">
        <f>D56/C56*100-100</f>
        <v>-32.180756021111435</v>
      </c>
      <c r="G56" s="33"/>
    </row>
    <row r="57" spans="1:7" ht="21" customHeight="1" x14ac:dyDescent="0.25">
      <c r="A57" s="14">
        <v>6</v>
      </c>
      <c r="B57" s="87" t="s">
        <v>154</v>
      </c>
      <c r="C57" s="90"/>
      <c r="D57" s="90"/>
      <c r="E57" s="90"/>
      <c r="F57" s="91"/>
      <c r="G57" s="33"/>
    </row>
    <row r="58" spans="1:7" ht="31.5" customHeight="1" x14ac:dyDescent="0.25">
      <c r="A58" s="15">
        <v>1</v>
      </c>
      <c r="B58" s="31" t="s">
        <v>155</v>
      </c>
      <c r="C58" s="24">
        <v>4386331.0449999999</v>
      </c>
      <c r="D58" s="24">
        <v>4354111.0877599996</v>
      </c>
      <c r="E58" s="24">
        <f>D58-C58</f>
        <v>-32219.957240000367</v>
      </c>
      <c r="F58" s="7">
        <f>D58/C58*100-100</f>
        <v>-0.73455370580677481</v>
      </c>
      <c r="G58" s="33"/>
    </row>
    <row r="59" spans="1:7" ht="18.75" customHeight="1" x14ac:dyDescent="0.25">
      <c r="A59" s="15">
        <v>2</v>
      </c>
      <c r="B59" s="31" t="s">
        <v>156</v>
      </c>
      <c r="C59" s="24">
        <v>66801.482999999993</v>
      </c>
      <c r="D59" s="24">
        <v>62574.058530000002</v>
      </c>
      <c r="E59" s="24">
        <f t="shared" ref="E59:E70" si="9">D59-C59</f>
        <v>-4227.4244699999908</v>
      </c>
      <c r="F59" s="7">
        <f t="shared" ref="F59:F70" si="10">D59/C59*100-100</f>
        <v>-6.3283392525881368</v>
      </c>
      <c r="G59" s="33"/>
    </row>
    <row r="60" spans="1:7" ht="30" customHeight="1" x14ac:dyDescent="0.25">
      <c r="A60" s="15">
        <v>3</v>
      </c>
      <c r="B60" s="31" t="s">
        <v>157</v>
      </c>
      <c r="C60" s="24">
        <v>37458.906999999999</v>
      </c>
      <c r="D60" s="24">
        <v>37454.263010000002</v>
      </c>
      <c r="E60" s="24">
        <f t="shared" si="9"/>
        <v>-4.6439899999968475</v>
      </c>
      <c r="F60" s="7">
        <f t="shared" si="10"/>
        <v>-1.2397558743487025E-2</v>
      </c>
      <c r="G60" s="33"/>
    </row>
    <row r="61" spans="1:7" ht="34.5" customHeight="1" x14ac:dyDescent="0.25">
      <c r="A61" s="15">
        <v>4</v>
      </c>
      <c r="B61" s="31" t="s">
        <v>252</v>
      </c>
      <c r="C61" s="24">
        <v>86464.6</v>
      </c>
      <c r="D61" s="24">
        <v>86001.495869999999</v>
      </c>
      <c r="E61" s="24">
        <f t="shared" si="9"/>
        <v>-463.10413000000699</v>
      </c>
      <c r="F61" s="7">
        <f t="shared" si="10"/>
        <v>-0.5355996905091871</v>
      </c>
      <c r="G61" s="33"/>
    </row>
    <row r="62" spans="1:7" ht="34.5" customHeight="1" x14ac:dyDescent="0.25">
      <c r="A62" s="15">
        <v>5</v>
      </c>
      <c r="B62" s="31" t="s">
        <v>253</v>
      </c>
      <c r="C62" s="24">
        <v>93045.4</v>
      </c>
      <c r="D62" s="24">
        <v>88885.678</v>
      </c>
      <c r="E62" s="24">
        <f t="shared" si="9"/>
        <v>-4159.7219999999943</v>
      </c>
      <c r="F62" s="7">
        <f t="shared" si="10"/>
        <v>-4.4706369148824052</v>
      </c>
      <c r="G62" s="33"/>
    </row>
    <row r="63" spans="1:7" ht="34.5" customHeight="1" x14ac:dyDescent="0.25">
      <c r="A63" s="15">
        <v>6</v>
      </c>
      <c r="B63" s="31" t="s">
        <v>324</v>
      </c>
      <c r="C63" s="24">
        <v>1308.7</v>
      </c>
      <c r="D63" s="24">
        <v>1253.37139</v>
      </c>
      <c r="E63" s="24">
        <f t="shared" si="9"/>
        <v>-55.328610000000026</v>
      </c>
      <c r="F63" s="7">
        <f t="shared" si="10"/>
        <v>-4.2277534958355574</v>
      </c>
      <c r="G63" s="33"/>
    </row>
    <row r="64" spans="1:7" ht="21" customHeight="1" x14ac:dyDescent="0.25">
      <c r="A64" s="15">
        <v>7</v>
      </c>
      <c r="B64" s="31" t="s">
        <v>188</v>
      </c>
      <c r="C64" s="24">
        <v>4928.55</v>
      </c>
      <c r="D64" s="24">
        <v>4751.0832300000002</v>
      </c>
      <c r="E64" s="24">
        <f t="shared" si="9"/>
        <v>-177.46677</v>
      </c>
      <c r="F64" s="7">
        <f t="shared" si="10"/>
        <v>-3.6007906990899983</v>
      </c>
      <c r="G64" s="33"/>
    </row>
    <row r="65" spans="1:7" ht="18" customHeight="1" x14ac:dyDescent="0.25">
      <c r="A65" s="15">
        <v>8</v>
      </c>
      <c r="B65" s="31" t="s">
        <v>158</v>
      </c>
      <c r="C65" s="24">
        <v>39469.326000000001</v>
      </c>
      <c r="D65" s="24">
        <v>39399.387479999998</v>
      </c>
      <c r="E65" s="24">
        <f t="shared" si="9"/>
        <v>-69.938520000003336</v>
      </c>
      <c r="F65" s="7">
        <f t="shared" si="10"/>
        <v>-0.17719714798272435</v>
      </c>
      <c r="G65" s="33"/>
    </row>
    <row r="66" spans="1:7" ht="18" customHeight="1" x14ac:dyDescent="0.25">
      <c r="A66" s="15">
        <v>9</v>
      </c>
      <c r="B66" s="31" t="s">
        <v>159</v>
      </c>
      <c r="C66" s="24">
        <v>66838.582999999999</v>
      </c>
      <c r="D66" s="24">
        <v>66166.057910000003</v>
      </c>
      <c r="E66" s="24">
        <f t="shared" si="9"/>
        <v>-672.52508999999554</v>
      </c>
      <c r="F66" s="7">
        <f t="shared" si="10"/>
        <v>-1.0061929200384014</v>
      </c>
      <c r="G66" s="33"/>
    </row>
    <row r="67" spans="1:7" ht="51" customHeight="1" x14ac:dyDescent="0.25">
      <c r="A67" s="15">
        <v>10</v>
      </c>
      <c r="B67" s="31" t="s">
        <v>323</v>
      </c>
      <c r="C67" s="24">
        <v>68</v>
      </c>
      <c r="D67" s="24">
        <v>58</v>
      </c>
      <c r="E67" s="24">
        <f t="shared" si="9"/>
        <v>-10</v>
      </c>
      <c r="F67" s="7">
        <f t="shared" si="10"/>
        <v>-14.705882352941174</v>
      </c>
      <c r="G67" s="33"/>
    </row>
    <row r="68" spans="1:7" ht="32.25" customHeight="1" x14ac:dyDescent="0.25">
      <c r="A68" s="15">
        <v>11</v>
      </c>
      <c r="B68" s="31" t="s">
        <v>160</v>
      </c>
      <c r="C68" s="24">
        <v>60478.607000000004</v>
      </c>
      <c r="D68" s="24">
        <v>60073.724199999997</v>
      </c>
      <c r="E68" s="24">
        <f t="shared" si="9"/>
        <v>-404.88280000000668</v>
      </c>
      <c r="F68" s="7">
        <f t="shared" si="10"/>
        <v>-0.6694644934530487</v>
      </c>
      <c r="G68" s="33"/>
    </row>
    <row r="69" spans="1:7" ht="21" customHeight="1" x14ac:dyDescent="0.25">
      <c r="A69" s="15">
        <v>12</v>
      </c>
      <c r="B69" s="31" t="s">
        <v>161</v>
      </c>
      <c r="C69" s="24">
        <v>71550.441000000006</v>
      </c>
      <c r="D69" s="24">
        <v>71346.417369999996</v>
      </c>
      <c r="E69" s="24">
        <f t="shared" si="9"/>
        <v>-204.0236300000106</v>
      </c>
      <c r="F69" s="7">
        <f t="shared" si="10"/>
        <v>-0.28514657233212404</v>
      </c>
      <c r="G69" s="33"/>
    </row>
    <row r="70" spans="1:7" ht="50.25" customHeight="1" x14ac:dyDescent="0.25">
      <c r="A70" s="15">
        <v>13</v>
      </c>
      <c r="B70" s="31" t="s">
        <v>189</v>
      </c>
      <c r="C70" s="24">
        <v>71.430999999999997</v>
      </c>
      <c r="D70" s="24">
        <v>70.878299999999996</v>
      </c>
      <c r="E70" s="24">
        <f t="shared" si="9"/>
        <v>-0.55270000000000152</v>
      </c>
      <c r="F70" s="7">
        <f t="shared" si="10"/>
        <v>-0.77375369237445568</v>
      </c>
      <c r="G70" s="33"/>
    </row>
    <row r="71" spans="1:7" ht="18.75" customHeight="1" x14ac:dyDescent="0.25">
      <c r="A71" s="14"/>
      <c r="B71" s="54" t="s">
        <v>18</v>
      </c>
      <c r="C71" s="25">
        <f>SUM(C58:C70)</f>
        <v>4914815.0729999989</v>
      </c>
      <c r="D71" s="25">
        <f>SUM(D58:D70)</f>
        <v>4872145.5030499995</v>
      </c>
      <c r="E71" s="25">
        <f t="shared" ref="E71" si="11">D71-C71</f>
        <v>-42669.569949999452</v>
      </c>
      <c r="F71" s="8">
        <f t="shared" ref="F71" si="12">D71/C71*100-100</f>
        <v>-0.86818261351091053</v>
      </c>
      <c r="G71" s="33"/>
    </row>
    <row r="72" spans="1:7" ht="24.75" customHeight="1" x14ac:dyDescent="0.25">
      <c r="A72" s="14">
        <v>7</v>
      </c>
      <c r="B72" s="87" t="s">
        <v>108</v>
      </c>
      <c r="C72" s="90"/>
      <c r="D72" s="90"/>
      <c r="E72" s="90"/>
      <c r="F72" s="91"/>
      <c r="G72" s="33"/>
    </row>
    <row r="73" spans="1:7" ht="47.25" x14ac:dyDescent="0.25">
      <c r="A73" s="15">
        <v>1</v>
      </c>
      <c r="B73" s="19" t="s">
        <v>162</v>
      </c>
      <c r="C73" s="24">
        <v>5159.3410000000003</v>
      </c>
      <c r="D73" s="24">
        <v>4645.6311599999999</v>
      </c>
      <c r="E73" s="24">
        <f t="shared" ref="E73:E80" si="13">D73-C73</f>
        <v>-513.70984000000044</v>
      </c>
      <c r="F73" s="7">
        <f t="shared" ref="F73:F80" si="14">D73/C73*100-100</f>
        <v>-9.956888680162848</v>
      </c>
      <c r="G73" s="33"/>
    </row>
    <row r="74" spans="1:7" ht="15.75" x14ac:dyDescent="0.25">
      <c r="A74" s="15">
        <v>2</v>
      </c>
      <c r="B74" s="19" t="s">
        <v>190</v>
      </c>
      <c r="C74" s="24">
        <v>3590.9960000000001</v>
      </c>
      <c r="D74" s="24">
        <v>3590.9594699999998</v>
      </c>
      <c r="E74" s="24">
        <f t="shared" si="13"/>
        <v>-3.6530000000311702E-2</v>
      </c>
      <c r="F74" s="7">
        <f t="shared" si="14"/>
        <v>-1.0172665188150631E-3</v>
      </c>
      <c r="G74" s="33"/>
    </row>
    <row r="75" spans="1:7" ht="21" customHeight="1" x14ac:dyDescent="0.25">
      <c r="A75" s="15">
        <v>3</v>
      </c>
      <c r="B75" s="19" t="s">
        <v>163</v>
      </c>
      <c r="C75" s="24">
        <v>656195.07900000003</v>
      </c>
      <c r="D75" s="24">
        <v>654082.86100000003</v>
      </c>
      <c r="E75" s="24">
        <f t="shared" si="13"/>
        <v>-2112.2179999999935</v>
      </c>
      <c r="F75" s="7">
        <f t="shared" si="14"/>
        <v>-0.32188872906802146</v>
      </c>
      <c r="G75" s="33"/>
    </row>
    <row r="76" spans="1:7" ht="21" customHeight="1" x14ac:dyDescent="0.25">
      <c r="A76" s="15">
        <v>4</v>
      </c>
      <c r="B76" s="19" t="s">
        <v>254</v>
      </c>
      <c r="C76" s="24">
        <v>1939.895</v>
      </c>
      <c r="D76" s="24">
        <v>1939.895</v>
      </c>
      <c r="E76" s="24">
        <f t="shared" si="13"/>
        <v>0</v>
      </c>
      <c r="F76" s="7">
        <f t="shared" si="14"/>
        <v>0</v>
      </c>
      <c r="G76" s="33"/>
    </row>
    <row r="77" spans="1:7" ht="31.5" x14ac:dyDescent="0.25">
      <c r="A77" s="15">
        <v>5</v>
      </c>
      <c r="B77" s="19" t="s">
        <v>164</v>
      </c>
      <c r="C77" s="24">
        <v>2358</v>
      </c>
      <c r="D77" s="24">
        <v>2358</v>
      </c>
      <c r="E77" s="24">
        <f t="shared" si="13"/>
        <v>0</v>
      </c>
      <c r="F77" s="7">
        <f t="shared" si="14"/>
        <v>0</v>
      </c>
      <c r="G77" s="33"/>
    </row>
    <row r="78" spans="1:7" ht="22.5" customHeight="1" x14ac:dyDescent="0.25">
      <c r="A78" s="15">
        <v>6</v>
      </c>
      <c r="B78" s="19" t="s">
        <v>165</v>
      </c>
      <c r="C78" s="24">
        <v>60920.311000000002</v>
      </c>
      <c r="D78" s="24">
        <v>51039.47062</v>
      </c>
      <c r="E78" s="24">
        <f t="shared" si="13"/>
        <v>-9880.8403800000015</v>
      </c>
      <c r="F78" s="7">
        <f t="shared" si="14"/>
        <v>-16.219287488535642</v>
      </c>
      <c r="G78" s="33"/>
    </row>
    <row r="79" spans="1:7" ht="20.25" customHeight="1" x14ac:dyDescent="0.25">
      <c r="A79" s="15">
        <v>7</v>
      </c>
      <c r="B79" s="19" t="s">
        <v>36</v>
      </c>
      <c r="C79" s="24">
        <v>21469.866999999998</v>
      </c>
      <c r="D79" s="24">
        <v>21387.442070000001</v>
      </c>
      <c r="E79" s="24">
        <f t="shared" si="13"/>
        <v>-82.424929999997403</v>
      </c>
      <c r="F79" s="7">
        <f t="shared" si="14"/>
        <v>-0.38390983046144811</v>
      </c>
      <c r="G79" s="33"/>
    </row>
    <row r="80" spans="1:7" ht="15.75" x14ac:dyDescent="0.25">
      <c r="A80" s="14"/>
      <c r="B80" s="54" t="s">
        <v>18</v>
      </c>
      <c r="C80" s="25">
        <f>SUM(C73:C79)</f>
        <v>751633.48899999994</v>
      </c>
      <c r="D80" s="25">
        <f>SUM(D73:D79)</f>
        <v>739044.25932000007</v>
      </c>
      <c r="E80" s="25">
        <f t="shared" si="13"/>
        <v>-12589.229679999873</v>
      </c>
      <c r="F80" s="8">
        <f t="shared" si="14"/>
        <v>-1.6749160148184785</v>
      </c>
      <c r="G80" s="33"/>
    </row>
    <row r="81" spans="1:7" ht="24.75" customHeight="1" x14ac:dyDescent="0.25">
      <c r="A81" s="14">
        <v>8</v>
      </c>
      <c r="B81" s="87" t="s">
        <v>55</v>
      </c>
      <c r="C81" s="90"/>
      <c r="D81" s="90"/>
      <c r="E81" s="90"/>
      <c r="F81" s="91"/>
      <c r="G81" s="33"/>
    </row>
    <row r="82" spans="1:7" ht="47.25" customHeight="1" x14ac:dyDescent="0.25">
      <c r="A82" s="15">
        <v>1</v>
      </c>
      <c r="B82" s="31" t="s">
        <v>166</v>
      </c>
      <c r="C82" s="24">
        <v>522550.93199999997</v>
      </c>
      <c r="D82" s="24">
        <v>475355.01754999999</v>
      </c>
      <c r="E82" s="24">
        <f>D82-C82</f>
        <v>-47195.914449999982</v>
      </c>
      <c r="F82" s="7">
        <f t="shared" ref="F82:F105" si="15">D82/C82*100-100</f>
        <v>-9.0318304991560154</v>
      </c>
      <c r="G82" s="33"/>
    </row>
    <row r="83" spans="1:7" ht="24.75" customHeight="1" x14ac:dyDescent="0.25">
      <c r="A83" s="15">
        <v>2</v>
      </c>
      <c r="B83" s="31" t="s">
        <v>167</v>
      </c>
      <c r="C83" s="24">
        <v>219305.071</v>
      </c>
      <c r="D83" s="24">
        <v>217417.94086999999</v>
      </c>
      <c r="E83" s="24">
        <f t="shared" ref="E83:E87" si="16">D83-C83</f>
        <v>-1887.130130000005</v>
      </c>
      <c r="F83" s="7">
        <f t="shared" si="15"/>
        <v>-0.86050455714268992</v>
      </c>
      <c r="G83" s="33"/>
    </row>
    <row r="84" spans="1:7" ht="19.5" customHeight="1" x14ac:dyDescent="0.25">
      <c r="A84" s="15">
        <v>3</v>
      </c>
      <c r="B84" s="31" t="s">
        <v>291</v>
      </c>
      <c r="C84" s="24">
        <v>22687.718000000001</v>
      </c>
      <c r="D84" s="24">
        <v>21582.816439999999</v>
      </c>
      <c r="E84" s="24">
        <f t="shared" si="16"/>
        <v>-1104.9015600000021</v>
      </c>
      <c r="F84" s="7">
        <f t="shared" si="15"/>
        <v>-4.8700427253195073</v>
      </c>
      <c r="G84" s="33"/>
    </row>
    <row r="85" spans="1:7" ht="36.75" customHeight="1" x14ac:dyDescent="0.25">
      <c r="A85" s="15">
        <v>4</v>
      </c>
      <c r="B85" s="31" t="s">
        <v>292</v>
      </c>
      <c r="C85" s="24">
        <v>48640.794000000002</v>
      </c>
      <c r="D85" s="24">
        <v>32202.92931</v>
      </c>
      <c r="E85" s="24">
        <f t="shared" si="16"/>
        <v>-16437.864690000002</v>
      </c>
      <c r="F85" s="7">
        <f t="shared" si="15"/>
        <v>-33.794400416243207</v>
      </c>
      <c r="G85" s="33"/>
    </row>
    <row r="86" spans="1:7" ht="21.75" customHeight="1" x14ac:dyDescent="0.25">
      <c r="A86" s="15">
        <v>5</v>
      </c>
      <c r="B86" s="31" t="s">
        <v>168</v>
      </c>
      <c r="C86" s="24">
        <v>26713.105</v>
      </c>
      <c r="D86" s="24">
        <v>26007.932270000001</v>
      </c>
      <c r="E86" s="24">
        <f t="shared" si="16"/>
        <v>-705.17272999999841</v>
      </c>
      <c r="F86" s="7">
        <f t="shared" si="15"/>
        <v>-2.6398006895866217</v>
      </c>
      <c r="G86" s="33"/>
    </row>
    <row r="87" spans="1:7" ht="21.75" customHeight="1" x14ac:dyDescent="0.25">
      <c r="A87" s="15">
        <v>6</v>
      </c>
      <c r="B87" s="31" t="s">
        <v>169</v>
      </c>
      <c r="C87" s="24">
        <v>3189.049</v>
      </c>
      <c r="D87" s="24">
        <v>3189.049</v>
      </c>
      <c r="E87" s="24">
        <f t="shared" si="16"/>
        <v>0</v>
      </c>
      <c r="F87" s="7">
        <f t="shared" si="15"/>
        <v>0</v>
      </c>
      <c r="G87" s="33"/>
    </row>
    <row r="88" spans="1:7" ht="17.25" customHeight="1" x14ac:dyDescent="0.25">
      <c r="A88" s="14"/>
      <c r="B88" s="54" t="s">
        <v>18</v>
      </c>
      <c r="C88" s="25">
        <f>SUM(C82:C87)</f>
        <v>843086.66899999999</v>
      </c>
      <c r="D88" s="25">
        <f>SUM(D82:D87)</f>
        <v>775755.68544000003</v>
      </c>
      <c r="E88" s="25">
        <f t="shared" ref="E88:E101" si="17">D88-C88</f>
        <v>-67330.983559999964</v>
      </c>
      <c r="F88" s="8">
        <f t="shared" si="15"/>
        <v>-7.98624697029814</v>
      </c>
      <c r="G88" s="33"/>
    </row>
    <row r="89" spans="1:7" ht="27" customHeight="1" x14ac:dyDescent="0.25">
      <c r="A89" s="14">
        <v>9</v>
      </c>
      <c r="B89" s="87" t="s">
        <v>65</v>
      </c>
      <c r="C89" s="90"/>
      <c r="D89" s="90"/>
      <c r="E89" s="90"/>
      <c r="F89" s="91"/>
      <c r="G89" s="33"/>
    </row>
    <row r="90" spans="1:7" ht="19.5" customHeight="1" x14ac:dyDescent="0.25">
      <c r="A90" s="15">
        <v>1</v>
      </c>
      <c r="B90" s="31" t="s">
        <v>170</v>
      </c>
      <c r="C90" s="24">
        <v>312066.00400000002</v>
      </c>
      <c r="D90" s="24">
        <v>306152.39282000001</v>
      </c>
      <c r="E90" s="24">
        <f t="shared" si="17"/>
        <v>-5913.6111800000072</v>
      </c>
      <c r="F90" s="7">
        <f t="shared" si="15"/>
        <v>-1.8949873117226872</v>
      </c>
      <c r="G90" s="33"/>
    </row>
    <row r="91" spans="1:7" ht="33.75" customHeight="1" x14ac:dyDescent="0.25">
      <c r="A91" s="15">
        <v>2</v>
      </c>
      <c r="B91" s="31" t="s">
        <v>171</v>
      </c>
      <c r="C91" s="24">
        <v>1577.8889999999999</v>
      </c>
      <c r="D91" s="24">
        <v>957.08280000000002</v>
      </c>
      <c r="E91" s="24">
        <f t="shared" si="17"/>
        <v>-620.80619999999988</v>
      </c>
      <c r="F91" s="7">
        <f t="shared" si="15"/>
        <v>-39.344098349123414</v>
      </c>
      <c r="G91" s="33"/>
    </row>
    <row r="92" spans="1:7" ht="33.75" customHeight="1" x14ac:dyDescent="0.25">
      <c r="A92" s="15">
        <v>3</v>
      </c>
      <c r="B92" s="31" t="s">
        <v>243</v>
      </c>
      <c r="C92" s="24">
        <v>326.31299999999999</v>
      </c>
      <c r="D92" s="24">
        <v>261.16993000000002</v>
      </c>
      <c r="E92" s="24">
        <f t="shared" si="17"/>
        <v>-65.143069999999966</v>
      </c>
      <c r="F92" s="7">
        <f t="shared" si="15"/>
        <v>-19.963369525578187</v>
      </c>
      <c r="G92" s="33"/>
    </row>
    <row r="93" spans="1:7" ht="31.5" x14ac:dyDescent="0.25">
      <c r="A93" s="15">
        <v>4</v>
      </c>
      <c r="B93" s="31" t="s">
        <v>172</v>
      </c>
      <c r="C93" s="24">
        <v>35831.428999999996</v>
      </c>
      <c r="D93" s="24">
        <v>33971.010470000001</v>
      </c>
      <c r="E93" s="24">
        <f t="shared" si="17"/>
        <v>-1860.4185299999954</v>
      </c>
      <c r="F93" s="7">
        <f t="shared" si="15"/>
        <v>-5.1921415972553007</v>
      </c>
      <c r="G93" s="33"/>
    </row>
    <row r="94" spans="1:7" ht="48.75" customHeight="1" x14ac:dyDescent="0.25">
      <c r="A94" s="15">
        <v>5</v>
      </c>
      <c r="B94" s="31" t="s">
        <v>191</v>
      </c>
      <c r="C94" s="24">
        <v>9.6999999999999993</v>
      </c>
      <c r="D94" s="24">
        <v>9.4903600000000008</v>
      </c>
      <c r="E94" s="24">
        <f t="shared" si="17"/>
        <v>-0.20963999999999849</v>
      </c>
      <c r="F94" s="7">
        <f t="shared" si="15"/>
        <v>-2.161237113402052</v>
      </c>
      <c r="G94" s="33"/>
    </row>
    <row r="95" spans="1:7" ht="31.5" x14ac:dyDescent="0.25">
      <c r="A95" s="15">
        <v>6</v>
      </c>
      <c r="B95" s="31" t="s">
        <v>173</v>
      </c>
      <c r="C95" s="24">
        <v>45110.7</v>
      </c>
      <c r="D95" s="24">
        <v>45109.644999999997</v>
      </c>
      <c r="E95" s="24">
        <f t="shared" si="17"/>
        <v>-1.055000000000291</v>
      </c>
      <c r="F95" s="7">
        <f t="shared" si="15"/>
        <v>-2.3386912639296042E-3</v>
      </c>
      <c r="G95" s="33"/>
    </row>
    <row r="96" spans="1:7" ht="15.75" x14ac:dyDescent="0.25">
      <c r="A96" s="15"/>
      <c r="B96" s="31" t="s">
        <v>263</v>
      </c>
      <c r="C96" s="24">
        <v>2077.2620000000002</v>
      </c>
      <c r="D96" s="24">
        <v>2077.2620000000002</v>
      </c>
      <c r="E96" s="24">
        <f t="shared" si="17"/>
        <v>0</v>
      </c>
      <c r="F96" s="7">
        <f t="shared" si="15"/>
        <v>0</v>
      </c>
      <c r="G96" s="33"/>
    </row>
    <row r="97" spans="1:7" ht="15.75" x14ac:dyDescent="0.25">
      <c r="A97" s="15"/>
      <c r="B97" s="31" t="s">
        <v>311</v>
      </c>
      <c r="C97" s="24">
        <v>50</v>
      </c>
      <c r="D97" s="24">
        <v>50</v>
      </c>
      <c r="E97" s="24">
        <f t="shared" si="17"/>
        <v>0</v>
      </c>
      <c r="F97" s="7">
        <f t="shared" si="15"/>
        <v>0</v>
      </c>
      <c r="G97" s="33"/>
    </row>
    <row r="98" spans="1:7" ht="30.75" customHeight="1" x14ac:dyDescent="0.25">
      <c r="A98" s="15">
        <v>7</v>
      </c>
      <c r="B98" s="31" t="s">
        <v>278</v>
      </c>
      <c r="C98" s="24">
        <v>479.2</v>
      </c>
      <c r="D98" s="24">
        <v>479.2</v>
      </c>
      <c r="E98" s="24">
        <f t="shared" si="17"/>
        <v>0</v>
      </c>
      <c r="F98" s="7">
        <f t="shared" si="15"/>
        <v>0</v>
      </c>
      <c r="G98" s="33"/>
    </row>
    <row r="99" spans="1:7" ht="31.5" x14ac:dyDescent="0.25">
      <c r="A99" s="15">
        <v>8</v>
      </c>
      <c r="B99" s="31" t="s">
        <v>293</v>
      </c>
      <c r="C99" s="24">
        <v>7066.6270000000004</v>
      </c>
      <c r="D99" s="24">
        <v>7066.6269899999998</v>
      </c>
      <c r="E99" s="24">
        <f t="shared" si="17"/>
        <v>-1.0000000656873453E-5</v>
      </c>
      <c r="F99" s="7">
        <f t="shared" si="15"/>
        <v>-1.415102417468006E-7</v>
      </c>
      <c r="G99" s="33"/>
    </row>
    <row r="100" spans="1:7" ht="35.25" customHeight="1" x14ac:dyDescent="0.25">
      <c r="A100" s="15">
        <v>9</v>
      </c>
      <c r="B100" s="31" t="s">
        <v>174</v>
      </c>
      <c r="C100" s="24">
        <v>52078.963000000003</v>
      </c>
      <c r="D100" s="24">
        <v>50224.523650000003</v>
      </c>
      <c r="E100" s="24">
        <f t="shared" si="17"/>
        <v>-1854.4393500000006</v>
      </c>
      <c r="F100" s="7">
        <f t="shared" si="15"/>
        <v>-3.5608223420270519</v>
      </c>
      <c r="G100" s="33"/>
    </row>
    <row r="101" spans="1:7" ht="17.25" customHeight="1" x14ac:dyDescent="0.25">
      <c r="A101" s="14"/>
      <c r="B101" s="54" t="s">
        <v>18</v>
      </c>
      <c r="C101" s="25">
        <f>SUM(C90:C100)</f>
        <v>456674.08700000006</v>
      </c>
      <c r="D101" s="25">
        <f>SUM(D90:D100)</f>
        <v>446358.40401999996</v>
      </c>
      <c r="E101" s="25">
        <f t="shared" si="17"/>
        <v>-10315.6829800001</v>
      </c>
      <c r="F101" s="8">
        <f>D101/C101*100-100</f>
        <v>-2.2588719775554296</v>
      </c>
      <c r="G101" s="33"/>
    </row>
    <row r="102" spans="1:7" ht="23.25" customHeight="1" x14ac:dyDescent="0.25">
      <c r="A102" s="14">
        <v>10</v>
      </c>
      <c r="B102" s="87" t="s">
        <v>175</v>
      </c>
      <c r="C102" s="87"/>
      <c r="D102" s="87"/>
      <c r="E102" s="87"/>
      <c r="F102" s="92"/>
      <c r="G102" s="33"/>
    </row>
    <row r="103" spans="1:7" ht="49.5" customHeight="1" x14ac:dyDescent="0.25">
      <c r="A103" s="15">
        <v>1</v>
      </c>
      <c r="B103" s="31" t="s">
        <v>192</v>
      </c>
      <c r="C103" s="24">
        <v>70</v>
      </c>
      <c r="D103" s="24">
        <v>70</v>
      </c>
      <c r="E103" s="24">
        <f>D103-C103</f>
        <v>0</v>
      </c>
      <c r="F103" s="7">
        <f t="shared" si="15"/>
        <v>0</v>
      </c>
      <c r="G103" s="33"/>
    </row>
    <row r="104" spans="1:7" ht="50.25" customHeight="1" x14ac:dyDescent="0.25">
      <c r="A104" s="15">
        <v>2</v>
      </c>
      <c r="B104" s="31" t="s">
        <v>312</v>
      </c>
      <c r="C104" s="24">
        <v>4443.3649999999998</v>
      </c>
      <c r="D104" s="24">
        <v>3194.5530199999998</v>
      </c>
      <c r="E104" s="24">
        <f>D104-C104</f>
        <v>-1248.8119799999999</v>
      </c>
      <c r="F104" s="7">
        <f t="shared" si="15"/>
        <v>-28.105095575087802</v>
      </c>
      <c r="G104" s="33"/>
    </row>
    <row r="105" spans="1:7" ht="17.25" customHeight="1" x14ac:dyDescent="0.25">
      <c r="A105" s="14"/>
      <c r="B105" s="54" t="s">
        <v>18</v>
      </c>
      <c r="C105" s="25">
        <f>C104+C103</f>
        <v>4513.3649999999998</v>
      </c>
      <c r="D105" s="25">
        <f>D104+D103</f>
        <v>3264.5530199999998</v>
      </c>
      <c r="E105" s="25">
        <f>D105-C105</f>
        <v>-1248.8119799999999</v>
      </c>
      <c r="F105" s="8">
        <f t="shared" si="15"/>
        <v>-27.669199809897933</v>
      </c>
      <c r="G105" s="33"/>
    </row>
    <row r="106" spans="1:7" ht="27.75" customHeight="1" x14ac:dyDescent="0.25">
      <c r="A106" s="14">
        <v>11</v>
      </c>
      <c r="B106" s="87" t="s">
        <v>177</v>
      </c>
      <c r="C106" s="87"/>
      <c r="D106" s="87"/>
      <c r="E106" s="87"/>
      <c r="F106" s="92"/>
      <c r="G106" s="33"/>
    </row>
    <row r="107" spans="1:7" ht="39" customHeight="1" x14ac:dyDescent="0.25">
      <c r="A107" s="15">
        <v>1</v>
      </c>
      <c r="B107" s="19" t="s">
        <v>176</v>
      </c>
      <c r="C107" s="24">
        <v>4414.2</v>
      </c>
      <c r="D107" s="24">
        <v>4264.1992600000003</v>
      </c>
      <c r="E107" s="24">
        <f>D107-C107</f>
        <v>-150.0007399999995</v>
      </c>
      <c r="F107" s="7">
        <f>D107/C107*100-100</f>
        <v>-3.3981409995015923</v>
      </c>
      <c r="G107" s="33"/>
    </row>
    <row r="108" spans="1:7" ht="17.25" customHeight="1" x14ac:dyDescent="0.25">
      <c r="A108" s="14"/>
      <c r="B108" s="54" t="s">
        <v>18</v>
      </c>
      <c r="C108" s="25">
        <f>SUM(C107:C107)</f>
        <v>4414.2</v>
      </c>
      <c r="D108" s="25">
        <f>SUM(D107:D107)</f>
        <v>4264.1992600000003</v>
      </c>
      <c r="E108" s="25">
        <f>D108-C108</f>
        <v>-150.0007399999995</v>
      </c>
      <c r="F108" s="8">
        <f>D108/C108*100-100</f>
        <v>-3.3981409995015923</v>
      </c>
      <c r="G108" s="33"/>
    </row>
    <row r="109" spans="1:7" ht="26.25" customHeight="1" x14ac:dyDescent="0.25">
      <c r="A109" s="14">
        <v>12</v>
      </c>
      <c r="B109" s="87" t="s">
        <v>124</v>
      </c>
      <c r="C109" s="90"/>
      <c r="D109" s="90"/>
      <c r="E109" s="90"/>
      <c r="F109" s="91"/>
      <c r="G109" s="33"/>
    </row>
    <row r="110" spans="1:7" ht="32.25" customHeight="1" x14ac:dyDescent="0.25">
      <c r="A110" s="15">
        <v>1</v>
      </c>
      <c r="B110" s="19" t="s">
        <v>178</v>
      </c>
      <c r="C110" s="24">
        <v>301606.66600000003</v>
      </c>
      <c r="D110" s="24">
        <v>301605.68024999998</v>
      </c>
      <c r="E110" s="24">
        <f>D110-C110</f>
        <v>-0.98575000005075708</v>
      </c>
      <c r="F110" s="7">
        <f>D110/C110*100-100</f>
        <v>-3.268329619885435E-4</v>
      </c>
      <c r="G110" s="33"/>
    </row>
    <row r="111" spans="1:7" ht="33.75" customHeight="1" x14ac:dyDescent="0.25">
      <c r="A111" s="15">
        <v>2</v>
      </c>
      <c r="B111" s="19" t="s">
        <v>179</v>
      </c>
      <c r="C111" s="24">
        <v>87200.142000000007</v>
      </c>
      <c r="D111" s="24">
        <v>63392.519269999997</v>
      </c>
      <c r="E111" s="24">
        <f>D111-C111</f>
        <v>-23807.62273000001</v>
      </c>
      <c r="F111" s="7">
        <f>D111/C111*100-100</f>
        <v>-27.302275184368398</v>
      </c>
      <c r="G111" s="33"/>
    </row>
    <row r="112" spans="1:7" ht="31.5" x14ac:dyDescent="0.25">
      <c r="A112" s="15">
        <v>3</v>
      </c>
      <c r="B112" s="19" t="s">
        <v>180</v>
      </c>
      <c r="C112" s="24">
        <v>239650.209</v>
      </c>
      <c r="D112" s="24">
        <v>224212.90744000001</v>
      </c>
      <c r="E112" s="24">
        <f>D112-C112</f>
        <v>-15437.301559999993</v>
      </c>
      <c r="F112" s="7">
        <f>D112/C112*100-100</f>
        <v>-6.4415973699401263</v>
      </c>
      <c r="G112" s="33"/>
    </row>
    <row r="113" spans="1:7" ht="31.5" x14ac:dyDescent="0.25">
      <c r="A113" s="15">
        <v>4</v>
      </c>
      <c r="B113" s="19" t="s">
        <v>193</v>
      </c>
      <c r="C113" s="24">
        <v>37755.491999999998</v>
      </c>
      <c r="D113" s="24">
        <v>28338.628919999999</v>
      </c>
      <c r="E113" s="24">
        <f>D113-C113</f>
        <v>-9416.8630799999992</v>
      </c>
      <c r="F113" s="7">
        <f>D113/C113*100-100</f>
        <v>-24.941704057253446</v>
      </c>
      <c r="G113" s="33"/>
    </row>
    <row r="114" spans="1:7" ht="17.25" customHeight="1" x14ac:dyDescent="0.25">
      <c r="A114" s="14"/>
      <c r="B114" s="54" t="s">
        <v>18</v>
      </c>
      <c r="C114" s="25">
        <f>SUM(C110:C113)</f>
        <v>666212.50899999996</v>
      </c>
      <c r="D114" s="25">
        <f>SUM(D110:D113)</f>
        <v>617549.73588000005</v>
      </c>
      <c r="E114" s="25">
        <f>D114-C114</f>
        <v>-48662.773119999911</v>
      </c>
      <c r="F114" s="8">
        <f>D114/C114*100-100</f>
        <v>-7.3043919864314404</v>
      </c>
      <c r="G114" s="33"/>
    </row>
    <row r="115" spans="1:7" ht="27" customHeight="1" x14ac:dyDescent="0.25">
      <c r="A115" s="14">
        <v>13</v>
      </c>
      <c r="B115" s="87" t="s">
        <v>125</v>
      </c>
      <c r="C115" s="88"/>
      <c r="D115" s="88"/>
      <c r="E115" s="88"/>
      <c r="F115" s="89"/>
      <c r="G115" s="33"/>
    </row>
    <row r="116" spans="1:7" ht="23.25" customHeight="1" x14ac:dyDescent="0.25">
      <c r="A116" s="15">
        <v>1</v>
      </c>
      <c r="B116" s="19" t="s">
        <v>181</v>
      </c>
      <c r="C116" s="24">
        <v>75234.804999999993</v>
      </c>
      <c r="D116" s="24">
        <v>74985.668179999993</v>
      </c>
      <c r="E116" s="24">
        <f>D116-C116</f>
        <v>-249.13681999999972</v>
      </c>
      <c r="F116" s="7">
        <f>D116/C116*100-100</f>
        <v>-0.3311456977924081</v>
      </c>
      <c r="G116" s="33"/>
    </row>
    <row r="117" spans="1:7" ht="23.25" customHeight="1" x14ac:dyDescent="0.25">
      <c r="A117" s="15">
        <v>2</v>
      </c>
      <c r="B117" s="19" t="s">
        <v>211</v>
      </c>
      <c r="C117" s="24">
        <v>11.356999999999999</v>
      </c>
      <c r="D117" s="24">
        <v>11.356199999999999</v>
      </c>
      <c r="E117" s="24">
        <f>D117-C117</f>
        <v>-7.9999999999991189E-4</v>
      </c>
      <c r="F117" s="7">
        <f>D117/C117*100-100</f>
        <v>-7.0441137624328576E-3</v>
      </c>
      <c r="G117" s="33"/>
    </row>
    <row r="118" spans="1:7" ht="17.25" customHeight="1" x14ac:dyDescent="0.25">
      <c r="A118" s="14"/>
      <c r="B118" s="54" t="s">
        <v>18</v>
      </c>
      <c r="C118" s="25">
        <f>SUM(C116:C117)</f>
        <v>75246.161999999997</v>
      </c>
      <c r="D118" s="25">
        <f>SUM(D116:D117)</f>
        <v>74997.024379999988</v>
      </c>
      <c r="E118" s="25">
        <f>D118-C118</f>
        <v>-249.13762000000861</v>
      </c>
      <c r="F118" s="8">
        <f>D118/C118*100-100</f>
        <v>-0.33109678072352722</v>
      </c>
      <c r="G118" s="33"/>
    </row>
    <row r="119" spans="1:7" ht="21.75" customHeight="1" x14ac:dyDescent="0.25">
      <c r="A119" s="14">
        <v>14</v>
      </c>
      <c r="B119" s="87" t="s">
        <v>182</v>
      </c>
      <c r="C119" s="88"/>
      <c r="D119" s="88"/>
      <c r="E119" s="88"/>
      <c r="F119" s="89"/>
      <c r="G119" s="33"/>
    </row>
    <row r="120" spans="1:7" ht="22.5" customHeight="1" x14ac:dyDescent="0.25">
      <c r="A120" s="15">
        <v>1</v>
      </c>
      <c r="B120" s="31" t="s">
        <v>183</v>
      </c>
      <c r="C120" s="24">
        <v>9840.3169999999991</v>
      </c>
      <c r="D120" s="24">
        <v>9706.1677600000003</v>
      </c>
      <c r="E120" s="24">
        <f>D120-C120</f>
        <v>-134.14923999999883</v>
      </c>
      <c r="F120" s="7">
        <f>D120/C120*100-100</f>
        <v>-1.3632613664783122</v>
      </c>
      <c r="G120" s="33"/>
    </row>
    <row r="121" spans="1:7" ht="35.25" customHeight="1" x14ac:dyDescent="0.25">
      <c r="A121" s="15">
        <v>2</v>
      </c>
      <c r="B121" s="31" t="s">
        <v>184</v>
      </c>
      <c r="C121" s="24">
        <v>61385.192000000003</v>
      </c>
      <c r="D121" s="24">
        <v>60620.994650000001</v>
      </c>
      <c r="E121" s="24">
        <f>D121-C121</f>
        <v>-764.19735000000219</v>
      </c>
      <c r="F121" s="7">
        <f>D121/C121*100-100</f>
        <v>-1.2449213321675359</v>
      </c>
      <c r="G121" s="33"/>
    </row>
    <row r="122" spans="1:7" ht="36" customHeight="1" x14ac:dyDescent="0.25">
      <c r="A122" s="23">
        <v>3</v>
      </c>
      <c r="B122" s="31" t="s">
        <v>284</v>
      </c>
      <c r="C122" s="24">
        <v>1072.182</v>
      </c>
      <c r="D122" s="24">
        <v>1072.182</v>
      </c>
      <c r="E122" s="24">
        <f>D122-C122</f>
        <v>0</v>
      </c>
      <c r="F122" s="7">
        <v>0</v>
      </c>
      <c r="G122" s="33"/>
    </row>
    <row r="123" spans="1:7" s="13" customFormat="1" ht="22.5" customHeight="1" x14ac:dyDescent="0.25">
      <c r="A123" s="22"/>
      <c r="B123" s="54" t="s">
        <v>18</v>
      </c>
      <c r="C123" s="25">
        <f>SUM(C120:C122)</f>
        <v>72297.691000000006</v>
      </c>
      <c r="D123" s="25">
        <f>SUM(D120:D122)</f>
        <v>71399.344410000005</v>
      </c>
      <c r="E123" s="25">
        <f>D123-C123</f>
        <v>-898.34659000000102</v>
      </c>
      <c r="F123" s="8">
        <f>D123/C123*100-100</f>
        <v>-1.2425660869307791</v>
      </c>
      <c r="G123" s="33"/>
    </row>
    <row r="124" spans="1:7" s="13" customFormat="1" ht="29.25" customHeight="1" x14ac:dyDescent="0.25">
      <c r="A124" s="22">
        <v>15</v>
      </c>
      <c r="B124" s="84" t="s">
        <v>138</v>
      </c>
      <c r="C124" s="85"/>
      <c r="D124" s="85"/>
      <c r="E124" s="85"/>
      <c r="F124" s="86"/>
      <c r="G124" s="33"/>
    </row>
    <row r="125" spans="1:7" ht="48.75" customHeight="1" x14ac:dyDescent="0.25">
      <c r="A125" s="23">
        <v>1</v>
      </c>
      <c r="B125" s="32" t="s">
        <v>185</v>
      </c>
      <c r="C125" s="28">
        <v>23176.400000000001</v>
      </c>
      <c r="D125" s="28">
        <v>22962.474139999998</v>
      </c>
      <c r="E125" s="24">
        <f>D125-C125</f>
        <v>-213.92586000000301</v>
      </c>
      <c r="F125" s="7">
        <f>D125/C125*100-100</f>
        <v>-0.92303317167464627</v>
      </c>
      <c r="G125" s="33"/>
    </row>
    <row r="126" spans="1:7" ht="34.5" customHeight="1" x14ac:dyDescent="0.25">
      <c r="A126" s="23">
        <v>2</v>
      </c>
      <c r="B126" s="32" t="s">
        <v>194</v>
      </c>
      <c r="C126" s="28">
        <v>113389.69339</v>
      </c>
      <c r="D126" s="28">
        <v>113389.6752</v>
      </c>
      <c r="E126" s="24">
        <f>D126-C126</f>
        <v>-1.8190000002505258E-2</v>
      </c>
      <c r="F126" s="7">
        <v>0</v>
      </c>
      <c r="G126" s="33"/>
    </row>
    <row r="127" spans="1:7" ht="35.25" customHeight="1" x14ac:dyDescent="0.25">
      <c r="A127" s="23">
        <v>3</v>
      </c>
      <c r="B127" s="32" t="s">
        <v>186</v>
      </c>
      <c r="C127" s="28">
        <v>42089.936999999998</v>
      </c>
      <c r="D127" s="28">
        <v>41298.333919999997</v>
      </c>
      <c r="E127" s="24">
        <f>D127-C127</f>
        <v>-791.60308000000077</v>
      </c>
      <c r="F127" s="7">
        <f>D127/C127*100-100</f>
        <v>-1.8807418979980923</v>
      </c>
      <c r="G127" s="33"/>
    </row>
    <row r="128" spans="1:7" s="13" customFormat="1" ht="21" customHeight="1" x14ac:dyDescent="0.25">
      <c r="A128" s="22"/>
      <c r="B128" s="55" t="s">
        <v>18</v>
      </c>
      <c r="C128" s="29">
        <f>SUM(C125:C127)</f>
        <v>178656.03039</v>
      </c>
      <c r="D128" s="29">
        <f>SUM(D125:D127)</f>
        <v>177650.48326000001</v>
      </c>
      <c r="E128" s="29">
        <f>SUM(E125:E127)</f>
        <v>-1005.5471300000063</v>
      </c>
      <c r="F128" s="8">
        <f>D128/C128*100-100</f>
        <v>-0.56283973611465399</v>
      </c>
      <c r="G128" s="33"/>
    </row>
    <row r="129" spans="1:7" s="13" customFormat="1" ht="21" customHeight="1" x14ac:dyDescent="0.25">
      <c r="A129" s="22">
        <v>16</v>
      </c>
      <c r="B129" s="55" t="s">
        <v>223</v>
      </c>
      <c r="C129" s="29"/>
      <c r="D129" s="29"/>
      <c r="E129" s="29"/>
      <c r="F129" s="1"/>
      <c r="G129" s="33"/>
    </row>
    <row r="130" spans="1:7" ht="45.75" customHeight="1" x14ac:dyDescent="0.25">
      <c r="A130" s="23">
        <v>1</v>
      </c>
      <c r="B130" s="32" t="s">
        <v>235</v>
      </c>
      <c r="C130" s="28">
        <v>88.212000000000003</v>
      </c>
      <c r="D130" s="28">
        <v>83.396000000000001</v>
      </c>
      <c r="E130" s="28">
        <f>D130-C130</f>
        <v>-4.8160000000000025</v>
      </c>
      <c r="F130" s="2">
        <f>D130/C130*100-100</f>
        <v>-5.4595746610438596</v>
      </c>
      <c r="G130" s="33"/>
    </row>
    <row r="131" spans="1:7" ht="33" customHeight="1" x14ac:dyDescent="0.25">
      <c r="A131" s="23">
        <v>2</v>
      </c>
      <c r="B131" s="32" t="s">
        <v>236</v>
      </c>
      <c r="C131" s="28">
        <v>12281.343999999999</v>
      </c>
      <c r="D131" s="28">
        <v>12274.637549999999</v>
      </c>
      <c r="E131" s="28">
        <f>D131-C131</f>
        <v>-6.7064499999996769</v>
      </c>
      <c r="F131" s="2">
        <v>0</v>
      </c>
      <c r="G131" s="33"/>
    </row>
    <row r="132" spans="1:7" s="13" customFormat="1" ht="21" customHeight="1" x14ac:dyDescent="0.25">
      <c r="A132" s="22"/>
      <c r="B132" s="3" t="s">
        <v>18</v>
      </c>
      <c r="C132" s="29">
        <f>SUM(C130:C131)</f>
        <v>12369.555999999999</v>
      </c>
      <c r="D132" s="29">
        <f>SUM(D130:D131)</f>
        <v>12358.03355</v>
      </c>
      <c r="E132" s="29">
        <f>D132-C132</f>
        <v>-11.522449999998571</v>
      </c>
      <c r="F132" s="1">
        <f>D132/C132*100-100</f>
        <v>-9.3151686285253277E-2</v>
      </c>
    </row>
    <row r="133" spans="1:7" ht="24" customHeight="1" thickBot="1" x14ac:dyDescent="0.3">
      <c r="A133" s="16"/>
      <c r="B133" s="17" t="s">
        <v>40</v>
      </c>
      <c r="C133" s="30">
        <f>C22+C34+C43+C52+C56+C71+C80+C88+C101+C105+C108+C114+C118+C123+C128+C132</f>
        <v>13391214.584339997</v>
      </c>
      <c r="D133" s="30">
        <f>D22+D34+D43+D52+D56+D71+D80+D88+D101+D105+D108+D114+D118+D123+D128+D132</f>
        <v>12776474.069060002</v>
      </c>
      <c r="E133" s="30">
        <f>D133-C133</f>
        <v>-614740.51527999528</v>
      </c>
      <c r="F133" s="18">
        <f>D133/C133*100-100</f>
        <v>-4.5906255284631783</v>
      </c>
    </row>
    <row r="134" spans="1:7" ht="15.75" x14ac:dyDescent="0.25">
      <c r="A134" s="9"/>
      <c r="B134" s="10"/>
      <c r="C134" s="11"/>
      <c r="D134" s="11"/>
      <c r="E134" s="11"/>
      <c r="F134" s="12"/>
    </row>
  </sheetData>
  <mergeCells count="23">
    <mergeCell ref="E5:F5"/>
    <mergeCell ref="E3:F3"/>
    <mergeCell ref="A1:F2"/>
    <mergeCell ref="A4:A6"/>
    <mergeCell ref="B4:B6"/>
    <mergeCell ref="C5:C6"/>
    <mergeCell ref="D5:D6"/>
    <mergeCell ref="C4:F4"/>
    <mergeCell ref="B124:F124"/>
    <mergeCell ref="B119:F119"/>
    <mergeCell ref="B115:F115"/>
    <mergeCell ref="B8:F8"/>
    <mergeCell ref="B23:F23"/>
    <mergeCell ref="B35:F35"/>
    <mergeCell ref="B44:F44"/>
    <mergeCell ref="B53:F53"/>
    <mergeCell ref="B57:F57"/>
    <mergeCell ref="B72:F72"/>
    <mergeCell ref="B81:F81"/>
    <mergeCell ref="B89:F89"/>
    <mergeCell ref="B102:F102"/>
    <mergeCell ref="B106:F106"/>
    <mergeCell ref="B109:F109"/>
  </mergeCells>
  <pageMargins left="0.31496062992125984" right="0.11811023622047245" top="0.39370078740157483" bottom="0" header="0.31496062992125984" footer="0.31496062992125984"/>
  <pageSetup paperSize="9" scale="60" fitToHeight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1</vt:lpstr>
      <vt:lpstr>приложение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Отдел соц экон прогнозов</dc:creator>
  <cp:lastModifiedBy>Татьяна Александровна Мартынюк</cp:lastModifiedBy>
  <cp:lastPrinted>2023-02-16T04:27:54Z</cp:lastPrinted>
  <dcterms:created xsi:type="dcterms:W3CDTF">2014-03-06T06:15:16Z</dcterms:created>
  <dcterms:modified xsi:type="dcterms:W3CDTF">2023-03-17T08:16:10Z</dcterms:modified>
</cp:coreProperties>
</file>