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 refMode="R1C1"/>
</workbook>
</file>

<file path=xl/calcChain.xml><?xml version="1.0" encoding="utf-8"?>
<calcChain xmlns="http://schemas.openxmlformats.org/spreadsheetml/2006/main">
  <c r="W7" i="33" l="1"/>
  <c r="E5" i="33" l="1"/>
  <c r="F5" i="33"/>
  <c r="G5" i="33"/>
  <c r="I5" i="33"/>
  <c r="J5" i="33"/>
  <c r="K5" i="33"/>
  <c r="M5" i="33"/>
  <c r="N5" i="33"/>
  <c r="O5" i="33"/>
  <c r="L7" i="33"/>
  <c r="H7" i="33"/>
  <c r="D7" i="33"/>
  <c r="S5" i="33" l="1"/>
  <c r="W5" i="33"/>
  <c r="T7" i="33"/>
  <c r="D10" i="33" l="1"/>
  <c r="H10" i="33"/>
  <c r="L10" i="33"/>
  <c r="S10" i="33"/>
  <c r="W10" i="33"/>
  <c r="H12" i="33"/>
  <c r="T10" i="33" l="1"/>
  <c r="P10" i="33"/>
  <c r="S6" i="33"/>
  <c r="S9" i="33"/>
  <c r="S11" i="33"/>
  <c r="S12" i="33"/>
  <c r="S13" i="33"/>
  <c r="S14" i="33"/>
  <c r="S15" i="33"/>
  <c r="W6" i="33" l="1"/>
  <c r="W9" i="33"/>
  <c r="W11" i="33"/>
  <c r="W12" i="33"/>
  <c r="W13" i="33"/>
  <c r="W14" i="33"/>
  <c r="W15" i="33"/>
  <c r="D6" i="33" l="1"/>
  <c r="D5" i="33" s="1"/>
  <c r="E8" i="33"/>
  <c r="F8" i="33"/>
  <c r="G8" i="33"/>
  <c r="I8" i="33"/>
  <c r="J8" i="33"/>
  <c r="K8" i="33"/>
  <c r="M8" i="33"/>
  <c r="N8" i="33"/>
  <c r="O8" i="33"/>
  <c r="S8" i="33" l="1"/>
  <c r="W8" i="33"/>
  <c r="K4" i="33" l="1"/>
  <c r="G4" i="33"/>
  <c r="L6" i="33"/>
  <c r="H6" i="33"/>
  <c r="H5" i="33" s="1"/>
  <c r="P6" i="33" l="1"/>
  <c r="L5" i="33"/>
  <c r="T6" i="33"/>
  <c r="O4" i="33"/>
  <c r="P5" i="33" l="1"/>
  <c r="T5" i="33"/>
  <c r="S4" i="33"/>
  <c r="W4" i="33"/>
  <c r="L15" i="33" l="1"/>
  <c r="D15" i="33"/>
  <c r="L14" i="33"/>
  <c r="L12" i="33"/>
  <c r="D12" i="33"/>
  <c r="L11" i="33"/>
  <c r="H11" i="33"/>
  <c r="D9" i="33"/>
  <c r="P15" i="33" l="1"/>
  <c r="P12" i="33"/>
  <c r="T11" i="33"/>
  <c r="T12" i="33"/>
  <c r="D11" i="33" l="1"/>
  <c r="P11" i="33" s="1"/>
  <c r="D13" i="33"/>
  <c r="D14" i="33"/>
  <c r="P14" i="33" s="1"/>
  <c r="D8" i="33" l="1"/>
  <c r="F4" i="33"/>
  <c r="E4" i="33"/>
  <c r="D4" i="33" l="1"/>
  <c r="H13" i="33" l="1"/>
  <c r="H14" i="33"/>
  <c r="T14" i="33" s="1"/>
  <c r="H15" i="33"/>
  <c r="T15" i="33" s="1"/>
  <c r="H9" i="33"/>
  <c r="H8" i="33" l="1"/>
  <c r="H4" i="33" s="1"/>
  <c r="I4" i="33"/>
  <c r="J4" i="33"/>
  <c r="N4" i="33" l="1"/>
  <c r="M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3" i="33" l="1"/>
  <c r="P13" i="33" s="1"/>
  <c r="T13" i="33" l="1"/>
  <c r="L9" i="33" l="1"/>
  <c r="P9" i="33" s="1"/>
  <c r="T9" i="33" l="1"/>
  <c r="L8" i="33"/>
  <c r="P8" i="33" l="1"/>
  <c r="T8" i="33"/>
  <c r="L4" i="33"/>
  <c r="P4" i="33" l="1"/>
  <c r="T4" i="33"/>
</calcChain>
</file>

<file path=xl/sharedStrings.xml><?xml version="1.0" encoding="utf-8"?>
<sst xmlns="http://schemas.openxmlformats.org/spreadsheetml/2006/main" count="162" uniqueCount="87">
  <si>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</si>
  <si>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</si>
  <si>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</si>
  <si>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</si>
  <si>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</si>
  <si>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</si>
  <si>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</si>
  <si>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</si>
  <si>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</si>
  <si>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</si>
  <si>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</si>
  <si>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</si>
  <si>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</si>
  <si>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</si>
  <si>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</si>
  <si>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</si>
  <si>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</si>
  <si>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</si>
  <si>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</si>
  <si>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</si>
  <si>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</si>
  <si>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</si>
  <si>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</si>
  <si>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</si>
  <si>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</si>
  <si>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</si>
  <si>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</si>
  <si>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</si>
  <si>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</si>
  <si>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</si>
  <si>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</si>
  <si>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</si>
  <si>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</si>
  <si>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</si>
  <si>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</si>
  <si>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</si>
  <si>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</si>
  <si>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</si>
  <si>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</si>
  <si>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</si>
  <si>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</si>
  <si>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</si>
  <si>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</si>
  <si>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</si>
  <si>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</si>
  <si>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</si>
  <si>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</si>
  <si>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</si>
  <si>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</si>
  <si>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</si>
  <si>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</si>
  <si>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</si>
  <si>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</si>
  <si>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</si>
  <si>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</si>
  <si>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</si>
  <si>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</si>
  <si>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</si>
  <si>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</si>
  <si>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</si>
  <si>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</si>
  <si>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</si>
  <si>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</si>
  <si>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</si>
  <si>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</si>
  <si>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</si>
  <si>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</si>
  <si>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</si>
  <si>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</si>
  <si>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</si>
  <si>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</si>
  <si>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</si>
  <si>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</si>
  <si>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</si>
  <si>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</si>
  <si>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</si>
  <si>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</si>
  <si>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</si>
  <si>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</si>
  <si>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</si>
  <si>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</si>
  <si>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</si>
  <si>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</si>
  <si>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</si>
  <si>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</si>
  <si>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</si>
  <si>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01.12.2022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</si>
</sst>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80" zoomScaleNormal="80" zoomScaleSheetLayoutView="7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16" sqref="A16:XFD55"/>
    </sheetView>
  </sheetViews>
  <sheetFormatPr defaultRowHeight="18.75" x14ac:dyDescent="0.3"/>
  <cols>
    <col min="1" max="1" width="9.140625" style="4" customWidth="1"/>
    <col min="2" max="2" width="80.28515625" style="61" customWidth="1"/>
    <col min="3" max="3" width="13.140625" style="2" customWidth="1"/>
    <col min="4" max="4" width="22.42578125" style="46" hidden="1" customWidth="1"/>
    <col min="5" max="5" width="22.140625" style="46" hidden="1" customWidth="1"/>
    <col min="6" max="6" width="19.85546875" style="46" hidden="1" customWidth="1"/>
    <col min="7" max="7" width="22.42578125" style="4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4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4" s="1" customFormat="1" ht="46.5" customHeight="1" x14ac:dyDescent="0.3">
      <c r="A2" s="80" t="s">
        <v>0</v>
      </c>
      <c r="B2" s="58" t="s">
        <v>1</v>
      </c>
      <c r="C2" s="81" t="s">
        <v>20</v>
      </c>
      <c r="D2" s="88" t="s">
        <v>84</v>
      </c>
      <c r="E2" s="89"/>
      <c r="F2" s="89"/>
      <c r="G2" s="90"/>
      <c r="H2" s="85" t="s">
        <v>82</v>
      </c>
      <c r="I2" s="86"/>
      <c r="J2" s="86"/>
      <c r="K2" s="87"/>
      <c r="L2" s="79" t="s">
        <v>86</v>
      </c>
      <c r="M2" s="79"/>
      <c r="N2" s="79"/>
      <c r="O2" s="79"/>
      <c r="P2" s="76" t="s">
        <v>85</v>
      </c>
      <c r="Q2" s="77"/>
      <c r="R2" s="77"/>
      <c r="S2" s="78"/>
      <c r="T2" s="82" t="s">
        <v>83</v>
      </c>
      <c r="U2" s="83"/>
      <c r="V2" s="83"/>
      <c r="W2" s="84"/>
      <c r="X2" s="72" t="s">
        <v>56</v>
      </c>
    </row>
    <row r="3" spans="1:24" s="1" customFormat="1" ht="62.25" customHeight="1" x14ac:dyDescent="0.3">
      <c r="A3" s="80"/>
      <c r="B3" s="59" t="s">
        <v>2</v>
      </c>
      <c r="C3" s="81"/>
      <c r="D3" s="45" t="s">
        <v>24</v>
      </c>
      <c r="E3" s="45" t="s">
        <v>25</v>
      </c>
      <c r="F3" s="45" t="s">
        <v>52</v>
      </c>
      <c r="G3" s="45" t="s">
        <v>26</v>
      </c>
      <c r="H3" s="65" t="s">
        <v>24</v>
      </c>
      <c r="I3" s="65" t="s">
        <v>25</v>
      </c>
      <c r="J3" s="65" t="s">
        <v>52</v>
      </c>
      <c r="K3" s="65" t="s">
        <v>26</v>
      </c>
      <c r="L3" s="44" t="s">
        <v>24</v>
      </c>
      <c r="M3" s="44" t="s">
        <v>25</v>
      </c>
      <c r="N3" s="44" t="s">
        <v>52</v>
      </c>
      <c r="O3" s="44" t="s">
        <v>26</v>
      </c>
      <c r="P3" s="44" t="s">
        <v>24</v>
      </c>
      <c r="Q3" s="44" t="s">
        <v>25</v>
      </c>
      <c r="R3" s="44" t="s">
        <v>52</v>
      </c>
      <c r="S3" s="44" t="s">
        <v>26</v>
      </c>
      <c r="T3" s="44" t="s">
        <v>24</v>
      </c>
      <c r="U3" s="44" t="s">
        <v>25</v>
      </c>
      <c r="V3" s="44" t="s">
        <v>52</v>
      </c>
      <c r="W3" s="44" t="s">
        <v>26</v>
      </c>
      <c r="X3" s="73"/>
    </row>
    <row r="4" spans="1:24" s="1" customFormat="1" ht="53.25" customHeight="1" x14ac:dyDescent="0.3">
      <c r="A4" s="50" t="s">
        <v>34</v>
      </c>
      <c r="B4" s="71" t="s">
        <v>79</v>
      </c>
      <c r="C4" s="71"/>
      <c r="D4" s="51">
        <f t="shared" ref="D4:O4" si="0">D5+D8</f>
        <v>16307552</v>
      </c>
      <c r="E4" s="51">
        <f t="shared" si="0"/>
        <v>0</v>
      </c>
      <c r="F4" s="51">
        <f t="shared" si="0"/>
        <v>0</v>
      </c>
      <c r="G4" s="51">
        <f t="shared" si="0"/>
        <v>16307552</v>
      </c>
      <c r="H4" s="51">
        <f t="shared" si="0"/>
        <v>33145384</v>
      </c>
      <c r="I4" s="51">
        <f t="shared" si="0"/>
        <v>0</v>
      </c>
      <c r="J4" s="51">
        <f t="shared" si="0"/>
        <v>0</v>
      </c>
      <c r="K4" s="51">
        <f t="shared" si="0"/>
        <v>33145384</v>
      </c>
      <c r="L4" s="51">
        <f t="shared" si="0"/>
        <v>18498386.530000001</v>
      </c>
      <c r="M4" s="51">
        <f t="shared" si="0"/>
        <v>0</v>
      </c>
      <c r="N4" s="51">
        <f t="shared" si="0"/>
        <v>0</v>
      </c>
      <c r="O4" s="51">
        <f t="shared" si="0"/>
        <v>18498386.530000001</v>
      </c>
      <c r="P4" s="47">
        <f t="shared" ref="P4:P15" si="1">L4/D4*100</f>
        <v>113.43447827117154</v>
      </c>
      <c r="Q4" s="47"/>
      <c r="R4" s="47"/>
      <c r="S4" s="47">
        <f t="shared" ref="S4:S15" si="2">O4/G4*100</f>
        <v>113.43447827117154</v>
      </c>
      <c r="T4" s="47">
        <f t="shared" ref="T4:T15" si="3">L4/H4*100</f>
        <v>55.809842269439393</v>
      </c>
      <c r="U4" s="47"/>
      <c r="V4" s="47"/>
      <c r="W4" s="47">
        <f t="shared" ref="W4:W15" si="4">O4/K4*100</f>
        <v>55.809842269439393</v>
      </c>
      <c r="X4" s="55"/>
    </row>
    <row r="5" spans="1:24" s="1" customFormat="1" ht="58.5" customHeight="1" x14ac:dyDescent="0.3">
      <c r="A5" s="50" t="s">
        <v>35</v>
      </c>
      <c r="B5" s="60" t="s">
        <v>80</v>
      </c>
      <c r="C5" s="63"/>
      <c r="D5" s="51">
        <f>SUM(D6:D7)</f>
        <v>100431</v>
      </c>
      <c r="E5" s="51">
        <f t="shared" ref="E5:O5" si="5">SUM(E6:E7)</f>
        <v>0</v>
      </c>
      <c r="F5" s="51">
        <f t="shared" si="5"/>
        <v>0</v>
      </c>
      <c r="G5" s="51">
        <f t="shared" si="5"/>
        <v>100431</v>
      </c>
      <c r="H5" s="51">
        <f t="shared" si="5"/>
        <v>10551693</v>
      </c>
      <c r="I5" s="51">
        <f t="shared" si="5"/>
        <v>0</v>
      </c>
      <c r="J5" s="51">
        <f t="shared" si="5"/>
        <v>0</v>
      </c>
      <c r="K5" s="51">
        <f t="shared" si="5"/>
        <v>10551693</v>
      </c>
      <c r="L5" s="51">
        <f t="shared" si="5"/>
        <v>100430.67</v>
      </c>
      <c r="M5" s="51">
        <f t="shared" si="5"/>
        <v>0</v>
      </c>
      <c r="N5" s="51">
        <f t="shared" si="5"/>
        <v>0</v>
      </c>
      <c r="O5" s="51">
        <f t="shared" si="5"/>
        <v>100430.67</v>
      </c>
      <c r="P5" s="47">
        <f t="shared" si="1"/>
        <v>99.999671416196193</v>
      </c>
      <c r="Q5" s="47"/>
      <c r="R5" s="47"/>
      <c r="S5" s="47">
        <f t="shared" si="2"/>
        <v>99.999671416196193</v>
      </c>
      <c r="T5" s="47">
        <f t="shared" si="3"/>
        <v>0.95179674010606641</v>
      </c>
      <c r="U5" s="47"/>
      <c r="V5" s="47"/>
      <c r="W5" s="47">
        <f t="shared" si="4"/>
        <v>0.95179674010606641</v>
      </c>
      <c r="X5" s="55"/>
    </row>
    <row r="6" spans="1:24" s="1" customFormat="1" ht="23.25" customHeight="1" x14ac:dyDescent="0.3">
      <c r="A6" s="68" t="s">
        <v>36</v>
      </c>
      <c r="B6" s="66" t="s">
        <v>53</v>
      </c>
      <c r="C6" s="18" t="s">
        <v>15</v>
      </c>
      <c r="D6" s="47">
        <f>SUM(E6:G6)</f>
        <v>100431</v>
      </c>
      <c r="E6" s="47">
        <v>0</v>
      </c>
      <c r="F6" s="47">
        <v>0</v>
      </c>
      <c r="G6" s="47">
        <v>100431</v>
      </c>
      <c r="H6" s="47">
        <f>SUM(I6:K6)</f>
        <v>100431</v>
      </c>
      <c r="I6" s="47">
        <v>0</v>
      </c>
      <c r="J6" s="47">
        <v>0</v>
      </c>
      <c r="K6" s="47">
        <v>100431</v>
      </c>
      <c r="L6" s="47">
        <f>SUM(M6:O6)</f>
        <v>100430.67</v>
      </c>
      <c r="M6" s="47">
        <v>0</v>
      </c>
      <c r="N6" s="47">
        <v>0</v>
      </c>
      <c r="O6" s="47">
        <v>100430.67</v>
      </c>
      <c r="P6" s="47">
        <f t="shared" si="1"/>
        <v>99.999671416196193</v>
      </c>
      <c r="Q6" s="47"/>
      <c r="R6" s="47"/>
      <c r="S6" s="47">
        <f t="shared" si="2"/>
        <v>99.999671416196193</v>
      </c>
      <c r="T6" s="47">
        <f t="shared" si="3"/>
        <v>99.999671416196193</v>
      </c>
      <c r="U6" s="47"/>
      <c r="V6" s="47"/>
      <c r="W6" s="47">
        <f t="shared" si="4"/>
        <v>99.999671416196193</v>
      </c>
      <c r="X6" s="55"/>
    </row>
    <row r="7" spans="1:24" s="1" customFormat="1" ht="21" customHeight="1" x14ac:dyDescent="0.3">
      <c r="A7" s="70"/>
      <c r="B7" s="67"/>
      <c r="C7" s="18" t="s">
        <v>62</v>
      </c>
      <c r="D7" s="47">
        <f>SUM(E7:G7)</f>
        <v>0</v>
      </c>
      <c r="E7" s="47">
        <v>0</v>
      </c>
      <c r="F7" s="47">
        <v>0</v>
      </c>
      <c r="G7" s="47">
        <v>0</v>
      </c>
      <c r="H7" s="47">
        <f>SUM(I7:K7)</f>
        <v>10451262</v>
      </c>
      <c r="I7" s="47">
        <v>0</v>
      </c>
      <c r="J7" s="47">
        <v>0</v>
      </c>
      <c r="K7" s="47">
        <v>10451262</v>
      </c>
      <c r="L7" s="47">
        <f>SUM(M7:O7)</f>
        <v>0</v>
      </c>
      <c r="M7" s="47">
        <v>0</v>
      </c>
      <c r="N7" s="47">
        <v>0</v>
      </c>
      <c r="O7" s="47">
        <v>0</v>
      </c>
      <c r="P7" s="47"/>
      <c r="Q7" s="47"/>
      <c r="R7" s="47"/>
      <c r="S7" s="47"/>
      <c r="T7" s="47">
        <f>L7/H7*100</f>
        <v>0</v>
      </c>
      <c r="U7" s="47"/>
      <c r="V7" s="47"/>
      <c r="W7" s="47">
        <f>O7/K7*100</f>
        <v>0</v>
      </c>
      <c r="X7" s="55"/>
    </row>
    <row r="8" spans="1:24" s="53" customFormat="1" ht="37.5" x14ac:dyDescent="0.3">
      <c r="A8" s="50" t="s">
        <v>37</v>
      </c>
      <c r="B8" s="54" t="s">
        <v>23</v>
      </c>
      <c r="C8" s="64"/>
      <c r="D8" s="52">
        <f t="shared" ref="D8:O8" si="6">SUM(D9:D15)</f>
        <v>16207121</v>
      </c>
      <c r="E8" s="52">
        <f t="shared" si="6"/>
        <v>0</v>
      </c>
      <c r="F8" s="52">
        <f t="shared" si="6"/>
        <v>0</v>
      </c>
      <c r="G8" s="52">
        <f t="shared" si="6"/>
        <v>16207121</v>
      </c>
      <c r="H8" s="52">
        <f t="shared" si="6"/>
        <v>22593691</v>
      </c>
      <c r="I8" s="52">
        <f t="shared" si="6"/>
        <v>0</v>
      </c>
      <c r="J8" s="52">
        <f t="shared" si="6"/>
        <v>0</v>
      </c>
      <c r="K8" s="52">
        <f t="shared" si="6"/>
        <v>22593691</v>
      </c>
      <c r="L8" s="52">
        <f t="shared" si="6"/>
        <v>18397955.859999999</v>
      </c>
      <c r="M8" s="52">
        <f t="shared" si="6"/>
        <v>0</v>
      </c>
      <c r="N8" s="52">
        <f t="shared" si="6"/>
        <v>0</v>
      </c>
      <c r="O8" s="52">
        <f t="shared" si="6"/>
        <v>18397955.859999999</v>
      </c>
      <c r="P8" s="47">
        <f t="shared" si="1"/>
        <v>113.51773001509645</v>
      </c>
      <c r="Q8" s="47"/>
      <c r="R8" s="47"/>
      <c r="S8" s="47">
        <f t="shared" si="2"/>
        <v>113.51773001509645</v>
      </c>
      <c r="T8" s="47">
        <f t="shared" si="3"/>
        <v>81.429616170283992</v>
      </c>
      <c r="U8" s="47"/>
      <c r="V8" s="47"/>
      <c r="W8" s="47">
        <f t="shared" si="4"/>
        <v>81.429616170283992</v>
      </c>
      <c r="X8" s="54"/>
    </row>
    <row r="9" spans="1:24" s="1" customFormat="1" x14ac:dyDescent="0.3">
      <c r="A9" s="68" t="s">
        <v>81</v>
      </c>
      <c r="B9" s="91" t="s">
        <v>54</v>
      </c>
      <c r="C9" s="18" t="s">
        <v>62</v>
      </c>
      <c r="D9" s="43">
        <f>SUM(E9:G9)</f>
        <v>92720</v>
      </c>
      <c r="E9" s="43">
        <v>0</v>
      </c>
      <c r="F9" s="43">
        <v>0</v>
      </c>
      <c r="G9" s="43">
        <v>92720</v>
      </c>
      <c r="H9" s="19">
        <f>SUM(I9:K9)</f>
        <v>118020</v>
      </c>
      <c r="I9" s="19">
        <v>0</v>
      </c>
      <c r="J9" s="19">
        <v>0</v>
      </c>
      <c r="K9" s="19">
        <v>118020</v>
      </c>
      <c r="L9" s="48">
        <f>M9+O9</f>
        <v>102020</v>
      </c>
      <c r="M9" s="48">
        <v>0</v>
      </c>
      <c r="N9" s="48">
        <v>0</v>
      </c>
      <c r="O9" s="48">
        <v>102020</v>
      </c>
      <c r="P9" s="47">
        <f t="shared" si="1"/>
        <v>110.03019844693702</v>
      </c>
      <c r="Q9" s="47"/>
      <c r="R9" s="47"/>
      <c r="S9" s="47">
        <f t="shared" si="2"/>
        <v>110.03019844693702</v>
      </c>
      <c r="T9" s="47">
        <f t="shared" si="3"/>
        <v>86.442975766819188</v>
      </c>
      <c r="U9" s="47"/>
      <c r="V9" s="47"/>
      <c r="W9" s="47">
        <f t="shared" si="4"/>
        <v>86.442975766819188</v>
      </c>
      <c r="X9" s="62"/>
    </row>
    <row r="10" spans="1:24" s="1" customFormat="1" ht="19.5" customHeight="1" x14ac:dyDescent="0.3">
      <c r="A10" s="69"/>
      <c r="B10" s="92"/>
      <c r="C10" s="18" t="s">
        <v>15</v>
      </c>
      <c r="D10" s="43">
        <f t="shared" ref="D10:D14" si="7">SUM(E10:G10)</f>
        <v>116600</v>
      </c>
      <c r="E10" s="43">
        <v>0</v>
      </c>
      <c r="F10" s="43">
        <v>0</v>
      </c>
      <c r="G10" s="43">
        <v>116600</v>
      </c>
      <c r="H10" s="19">
        <f t="shared" ref="H10:H15" si="8">SUM(I10:K10)</f>
        <v>226588</v>
      </c>
      <c r="I10" s="19">
        <v>0</v>
      </c>
      <c r="J10" s="19">
        <v>0</v>
      </c>
      <c r="K10" s="19">
        <v>226588</v>
      </c>
      <c r="L10" s="48">
        <f>M10+O10</f>
        <v>120279.6</v>
      </c>
      <c r="M10" s="19">
        <v>0</v>
      </c>
      <c r="N10" s="19">
        <v>0</v>
      </c>
      <c r="O10" s="19">
        <v>120279.6</v>
      </c>
      <c r="P10" s="47">
        <f t="shared" si="1"/>
        <v>103.15574614065181</v>
      </c>
      <c r="Q10" s="47"/>
      <c r="R10" s="47"/>
      <c r="S10" s="47">
        <f t="shared" si="2"/>
        <v>103.15574614065181</v>
      </c>
      <c r="T10" s="47">
        <f t="shared" si="3"/>
        <v>53.082952318745924</v>
      </c>
      <c r="U10" s="47"/>
      <c r="V10" s="47"/>
      <c r="W10" s="47">
        <f t="shared" si="4"/>
        <v>53.082952318745924</v>
      </c>
      <c r="X10" s="55"/>
    </row>
    <row r="11" spans="1:24" s="1" customFormat="1" x14ac:dyDescent="0.3">
      <c r="A11" s="69"/>
      <c r="B11" s="92"/>
      <c r="C11" s="18" t="s">
        <v>3</v>
      </c>
      <c r="D11" s="43">
        <f t="shared" si="7"/>
        <v>199898</v>
      </c>
      <c r="E11" s="43">
        <v>0</v>
      </c>
      <c r="F11" s="43">
        <v>0</v>
      </c>
      <c r="G11" s="43">
        <v>199898</v>
      </c>
      <c r="H11" s="19">
        <f>SUM(I11:K11)</f>
        <v>232394</v>
      </c>
      <c r="I11" s="19">
        <v>0</v>
      </c>
      <c r="J11" s="19">
        <v>0</v>
      </c>
      <c r="K11" s="19">
        <v>232394</v>
      </c>
      <c r="L11" s="48">
        <f>SUM(M11:O11)</f>
        <v>159206</v>
      </c>
      <c r="M11" s="48">
        <v>0</v>
      </c>
      <c r="N11" s="48">
        <v>0</v>
      </c>
      <c r="O11" s="48">
        <v>159206</v>
      </c>
      <c r="P11" s="47">
        <f t="shared" si="1"/>
        <v>79.643618245305106</v>
      </c>
      <c r="Q11" s="47"/>
      <c r="R11" s="47"/>
      <c r="S11" s="47">
        <f t="shared" si="2"/>
        <v>79.643618245305106</v>
      </c>
      <c r="T11" s="47">
        <f t="shared" si="3"/>
        <v>68.50693219274163</v>
      </c>
      <c r="U11" s="47"/>
      <c r="V11" s="47"/>
      <c r="W11" s="47">
        <f t="shared" si="4"/>
        <v>68.50693219274163</v>
      </c>
      <c r="X11" s="55"/>
    </row>
    <row r="12" spans="1:24" s="1" customFormat="1" x14ac:dyDescent="0.3">
      <c r="A12" s="69"/>
      <c r="B12" s="92"/>
      <c r="C12" s="18" t="s">
        <v>61</v>
      </c>
      <c r="D12" s="43">
        <f>SUM(E12:G12)</f>
        <v>30934</v>
      </c>
      <c r="E12" s="43">
        <v>0</v>
      </c>
      <c r="F12" s="43">
        <v>0</v>
      </c>
      <c r="G12" s="43">
        <v>30934</v>
      </c>
      <c r="H12" s="19">
        <f>SUM(I12:K12)</f>
        <v>42900</v>
      </c>
      <c r="I12" s="19">
        <v>0</v>
      </c>
      <c r="J12" s="19">
        <v>0</v>
      </c>
      <c r="K12" s="19">
        <v>42900</v>
      </c>
      <c r="L12" s="48">
        <f>SUM(M12:O12)</f>
        <v>36916.6</v>
      </c>
      <c r="M12" s="48">
        <v>0</v>
      </c>
      <c r="N12" s="48">
        <v>0</v>
      </c>
      <c r="O12" s="48">
        <v>36916.6</v>
      </c>
      <c r="P12" s="47">
        <f t="shared" si="1"/>
        <v>119.33988491627335</v>
      </c>
      <c r="Q12" s="47"/>
      <c r="R12" s="47"/>
      <c r="S12" s="47">
        <f t="shared" si="2"/>
        <v>119.33988491627335</v>
      </c>
      <c r="T12" s="47">
        <f t="shared" si="3"/>
        <v>86.05268065268065</v>
      </c>
      <c r="U12" s="47"/>
      <c r="V12" s="47"/>
      <c r="W12" s="47">
        <f t="shared" si="4"/>
        <v>86.05268065268065</v>
      </c>
      <c r="X12" s="49"/>
    </row>
    <row r="13" spans="1:24" s="1" customFormat="1" x14ac:dyDescent="0.3">
      <c r="A13" s="69"/>
      <c r="B13" s="92"/>
      <c r="C13" s="56" t="s">
        <v>4</v>
      </c>
      <c r="D13" s="43">
        <f t="shared" si="7"/>
        <v>14049424</v>
      </c>
      <c r="E13" s="57">
        <v>0</v>
      </c>
      <c r="F13" s="57">
        <v>0</v>
      </c>
      <c r="G13" s="57">
        <v>14049424</v>
      </c>
      <c r="H13" s="19">
        <f t="shared" si="8"/>
        <v>16759904</v>
      </c>
      <c r="I13" s="47">
        <v>0</v>
      </c>
      <c r="J13" s="47">
        <v>0</v>
      </c>
      <c r="K13" s="47">
        <v>16759904</v>
      </c>
      <c r="L13" s="48">
        <f>M13+O13</f>
        <v>15599723.09</v>
      </c>
      <c r="M13" s="48">
        <v>0</v>
      </c>
      <c r="N13" s="48">
        <v>0</v>
      </c>
      <c r="O13" s="48">
        <v>15599723.09</v>
      </c>
      <c r="P13" s="47">
        <f t="shared" si="1"/>
        <v>111.03460960392397</v>
      </c>
      <c r="Q13" s="47"/>
      <c r="R13" s="47"/>
      <c r="S13" s="47">
        <f t="shared" si="2"/>
        <v>111.03460960392397</v>
      </c>
      <c r="T13" s="47">
        <f t="shared" si="3"/>
        <v>93.077639883856136</v>
      </c>
      <c r="U13" s="47"/>
      <c r="V13" s="47"/>
      <c r="W13" s="47">
        <f t="shared" si="4"/>
        <v>93.077639883856136</v>
      </c>
      <c r="X13" s="55"/>
    </row>
    <row r="14" spans="1:24" s="1" customFormat="1" x14ac:dyDescent="0.3">
      <c r="A14" s="69"/>
      <c r="B14" s="92"/>
      <c r="C14" s="18" t="s">
        <v>64</v>
      </c>
      <c r="D14" s="43">
        <f t="shared" si="7"/>
        <v>678469</v>
      </c>
      <c r="E14" s="43">
        <v>0</v>
      </c>
      <c r="F14" s="43">
        <v>0</v>
      </c>
      <c r="G14" s="43">
        <v>678469</v>
      </c>
      <c r="H14" s="19">
        <f t="shared" si="8"/>
        <v>3797232</v>
      </c>
      <c r="I14" s="19">
        <v>0</v>
      </c>
      <c r="J14" s="19">
        <v>0</v>
      </c>
      <c r="K14" s="19">
        <v>3797232</v>
      </c>
      <c r="L14" s="48">
        <f>SUM(M14:O14)</f>
        <v>1175197.77</v>
      </c>
      <c r="M14" s="48">
        <v>0</v>
      </c>
      <c r="N14" s="48">
        <v>0</v>
      </c>
      <c r="O14" s="48">
        <v>1175197.77</v>
      </c>
      <c r="P14" s="47">
        <f t="shared" si="1"/>
        <v>173.2131858640557</v>
      </c>
      <c r="Q14" s="47"/>
      <c r="R14" s="47"/>
      <c r="S14" s="47">
        <f t="shared" si="2"/>
        <v>173.2131858640557</v>
      </c>
      <c r="T14" s="47">
        <f t="shared" si="3"/>
        <v>30.94880086336574</v>
      </c>
      <c r="U14" s="47"/>
      <c r="V14" s="47"/>
      <c r="W14" s="47">
        <f t="shared" si="4"/>
        <v>30.94880086336574</v>
      </c>
      <c r="X14" s="55"/>
    </row>
    <row r="15" spans="1:24" s="1" customFormat="1" x14ac:dyDescent="0.3">
      <c r="A15" s="69"/>
      <c r="B15" s="92"/>
      <c r="C15" s="18" t="s">
        <v>5</v>
      </c>
      <c r="D15" s="43">
        <f>SUM(E15:G15)</f>
        <v>1039076</v>
      </c>
      <c r="E15" s="43">
        <v>0</v>
      </c>
      <c r="F15" s="43">
        <v>0</v>
      </c>
      <c r="G15" s="43">
        <v>1039076</v>
      </c>
      <c r="H15" s="19">
        <f t="shared" si="8"/>
        <v>1416653</v>
      </c>
      <c r="I15" s="19">
        <v>0</v>
      </c>
      <c r="J15" s="19">
        <v>0</v>
      </c>
      <c r="K15" s="19">
        <v>1416653</v>
      </c>
      <c r="L15" s="48">
        <f>SUM(M15:O15)</f>
        <v>1204612.8</v>
      </c>
      <c r="M15" s="48">
        <v>0</v>
      </c>
      <c r="N15" s="48">
        <v>0</v>
      </c>
      <c r="O15" s="48">
        <v>1204612.8</v>
      </c>
      <c r="P15" s="47">
        <f t="shared" si="1"/>
        <v>115.93115421778582</v>
      </c>
      <c r="Q15" s="47"/>
      <c r="R15" s="47"/>
      <c r="S15" s="47">
        <f t="shared" si="2"/>
        <v>115.93115421778582</v>
      </c>
      <c r="T15" s="47">
        <f t="shared" si="3"/>
        <v>85.032312076422386</v>
      </c>
      <c r="U15" s="47"/>
      <c r="V15" s="47"/>
      <c r="W15" s="47">
        <f t="shared" si="4"/>
        <v>85.032312076422386</v>
      </c>
      <c r="X15" s="62"/>
    </row>
  </sheetData>
  <mergeCells count="14">
    <mergeCell ref="B9:B15"/>
    <mergeCell ref="A9:A15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4:C4"/>
    <mergeCell ref="A6:A7"/>
    <mergeCell ref="B6:B7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20</v>
      </c>
      <c r="D2" s="98" t="s">
        <v>43</v>
      </c>
      <c r="E2" s="98"/>
      <c r="F2" s="98"/>
      <c r="G2" s="99" t="s">
        <v>51</v>
      </c>
      <c r="H2" s="99"/>
      <c r="I2" s="99"/>
      <c r="J2" s="100" t="s">
        <v>49</v>
      </c>
      <c r="K2" s="101"/>
      <c r="L2" s="102"/>
      <c r="M2" s="103" t="s">
        <v>44</v>
      </c>
      <c r="N2" s="103" t="s">
        <v>45</v>
      </c>
    </row>
    <row r="3" spans="1:14" ht="25.5" x14ac:dyDescent="0.25">
      <c r="A3" s="96"/>
      <c r="B3" s="6" t="s">
        <v>2</v>
      </c>
      <c r="C3" s="97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4"/>
      <c r="N3" s="104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47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4" t="s">
        <v>1</v>
      </c>
      <c r="C1" s="113" t="s">
        <v>20</v>
      </c>
      <c r="D1" s="114" t="s">
        <v>66</v>
      </c>
      <c r="E1" s="114"/>
      <c r="F1" s="114"/>
      <c r="G1" s="114"/>
      <c r="H1" s="114" t="s">
        <v>67</v>
      </c>
      <c r="I1" s="114"/>
      <c r="J1" s="114"/>
      <c r="K1" s="114"/>
      <c r="L1" s="115" t="s">
        <v>77</v>
      </c>
      <c r="M1" s="116"/>
      <c r="N1" s="116"/>
      <c r="O1" s="117"/>
      <c r="P1" s="109" t="s">
        <v>68</v>
      </c>
      <c r="Q1" s="109"/>
      <c r="R1" s="109"/>
      <c r="S1" s="109"/>
      <c r="T1" s="109" t="s">
        <v>69</v>
      </c>
      <c r="U1" s="110"/>
      <c r="V1" s="110"/>
      <c r="W1" s="110"/>
    </row>
    <row r="2" spans="1:23" ht="22.5" x14ac:dyDescent="0.25">
      <c r="A2" s="112"/>
      <c r="B2" s="24" t="s">
        <v>2</v>
      </c>
      <c r="C2" s="113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1" t="s">
        <v>27</v>
      </c>
      <c r="B4" s="111"/>
      <c r="C4" s="111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3" t="s">
        <v>11</v>
      </c>
      <c r="C5" s="93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3" t="s">
        <v>71</v>
      </c>
      <c r="C7" s="93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3" t="s">
        <v>13</v>
      </c>
      <c r="C12" s="93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5" t="s">
        <v>14</v>
      </c>
      <c r="C14" s="106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3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7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7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8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Вячеслав Александрович Чертов</cp:lastModifiedBy>
  <cp:lastPrinted>2022-12-06T05:01:53Z</cp:lastPrinted>
  <dcterms:created xsi:type="dcterms:W3CDTF">2012-05-22T08:33:39Z</dcterms:created>
  <dcterms:modified xsi:type="dcterms:W3CDTF">2022-12-07T09:23:18Z</dcterms:modified>
</cp:coreProperties>
</file>