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noz\Desktop\ЭФФЕКТИВНОСТЬ МП\2022\2 квартал\"/>
    </mc:Choice>
  </mc:AlternateContent>
  <bookViews>
    <workbookView xWindow="0" yWindow="0" windowWidth="28800" windowHeight="11730" activeTab="1"/>
  </bookViews>
  <sheets>
    <sheet name="приложение 1" sheetId="1" r:id="rId1"/>
    <sheet name="приложение 2" sheetId="2" r:id="rId2"/>
  </sheets>
  <calcPr calcId="162913"/>
</workbook>
</file>

<file path=xl/calcChain.xml><?xml version="1.0" encoding="utf-8"?>
<calcChain xmlns="http://schemas.openxmlformats.org/spreadsheetml/2006/main">
  <c r="F37" i="1" l="1"/>
  <c r="G37" i="1"/>
  <c r="F172" i="1" l="1"/>
  <c r="G172" i="1"/>
  <c r="E130" i="2" l="1"/>
  <c r="F130" i="2"/>
  <c r="D104" i="2"/>
  <c r="C104" i="2"/>
  <c r="E103" i="2"/>
  <c r="F96" i="2" l="1"/>
  <c r="E96" i="2"/>
  <c r="F83" i="2"/>
  <c r="F38" i="1" l="1"/>
  <c r="G38" i="1"/>
  <c r="F36" i="1"/>
  <c r="G36" i="1"/>
  <c r="F34" i="1"/>
  <c r="G34" i="1"/>
  <c r="G173" i="1" l="1"/>
  <c r="F173" i="1"/>
  <c r="G109" i="1"/>
  <c r="F109" i="1"/>
  <c r="G50" i="1"/>
  <c r="F50" i="1"/>
  <c r="G43" i="1"/>
  <c r="G44" i="1"/>
  <c r="G45" i="1"/>
  <c r="G46" i="1"/>
  <c r="F43" i="1"/>
  <c r="F44" i="1"/>
  <c r="F45" i="1"/>
  <c r="G149" i="1" l="1"/>
  <c r="G147" i="1"/>
  <c r="G148" i="1"/>
  <c r="F147" i="1"/>
  <c r="F148" i="1"/>
  <c r="F149" i="1"/>
  <c r="F63" i="1"/>
  <c r="G63" i="1"/>
  <c r="F54" i="1"/>
  <c r="G54" i="1"/>
  <c r="D108" i="2" l="1"/>
  <c r="C108" i="2"/>
  <c r="F49" i="2" l="1"/>
  <c r="E49" i="2"/>
  <c r="D43" i="2" l="1"/>
  <c r="E42" i="2"/>
  <c r="C43" i="2"/>
  <c r="E40" i="2"/>
  <c r="F40" i="2"/>
  <c r="E39" i="2"/>
  <c r="E31" i="2" l="1"/>
  <c r="E27" i="2"/>
  <c r="F27" i="2"/>
  <c r="F10" i="1" l="1"/>
  <c r="F110" i="1" l="1"/>
  <c r="G110" i="1"/>
  <c r="D123" i="2" l="1"/>
  <c r="E122" i="2"/>
  <c r="C123" i="2"/>
  <c r="F182" i="1" l="1"/>
  <c r="G182" i="1"/>
  <c r="E97" i="2" l="1"/>
  <c r="F35" i="1" l="1"/>
  <c r="G35" i="1"/>
  <c r="F33" i="1"/>
  <c r="G33" i="1"/>
  <c r="F32" i="1"/>
  <c r="G32" i="1"/>
  <c r="F31" i="1"/>
  <c r="G31" i="1"/>
  <c r="F23" i="1"/>
  <c r="G23" i="1"/>
  <c r="F30" i="1"/>
  <c r="F22" i="1"/>
  <c r="G22" i="1"/>
  <c r="F11" i="1" l="1"/>
  <c r="G55" i="1" l="1"/>
  <c r="G56" i="1"/>
  <c r="F55" i="1"/>
  <c r="F56" i="1"/>
  <c r="F41" i="1"/>
  <c r="F42" i="1"/>
  <c r="F46" i="1"/>
  <c r="F47" i="1"/>
  <c r="F48" i="1"/>
  <c r="F49" i="1"/>
  <c r="F51" i="1"/>
  <c r="F52" i="1"/>
  <c r="F53" i="1"/>
  <c r="G41" i="1"/>
  <c r="G42" i="1"/>
  <c r="G47" i="1"/>
  <c r="G48" i="1"/>
  <c r="G49" i="1"/>
  <c r="G51" i="1"/>
  <c r="G52" i="1"/>
  <c r="G53" i="1"/>
  <c r="F59" i="1"/>
  <c r="F60" i="1"/>
  <c r="F61" i="1"/>
  <c r="F62" i="1"/>
  <c r="G8" i="1"/>
  <c r="G9" i="1"/>
  <c r="G11" i="1"/>
  <c r="G12" i="1"/>
  <c r="G13" i="1"/>
  <c r="G14" i="1"/>
  <c r="G15" i="1"/>
  <c r="G16" i="1"/>
  <c r="G17" i="1"/>
  <c r="G18" i="1"/>
  <c r="G20" i="1"/>
  <c r="G21" i="1"/>
  <c r="G24" i="1"/>
  <c r="G25" i="1"/>
  <c r="G26" i="1"/>
  <c r="G27" i="1"/>
  <c r="G28" i="1"/>
  <c r="G29" i="1"/>
  <c r="F8" i="1"/>
  <c r="F9" i="1"/>
  <c r="F12" i="1"/>
  <c r="F13" i="1"/>
  <c r="F14" i="1"/>
  <c r="F15" i="1"/>
  <c r="F16" i="1"/>
  <c r="F17" i="1"/>
  <c r="F18" i="1"/>
  <c r="F20" i="1"/>
  <c r="F21" i="1"/>
  <c r="F24" i="1"/>
  <c r="F25" i="1"/>
  <c r="F26" i="1"/>
  <c r="F27" i="1"/>
  <c r="F28" i="1"/>
  <c r="F29" i="1"/>
  <c r="F129" i="1" l="1"/>
  <c r="G129" i="1"/>
  <c r="F165" i="1" l="1"/>
  <c r="G165" i="1"/>
  <c r="E41" i="2" l="1"/>
  <c r="E17" i="2" l="1"/>
  <c r="G140" i="1" l="1"/>
  <c r="G139" i="1"/>
  <c r="F139" i="1"/>
  <c r="F140" i="1"/>
  <c r="G92" i="1"/>
  <c r="F92" i="1"/>
  <c r="F98" i="1"/>
  <c r="G98" i="1"/>
  <c r="G97" i="1"/>
  <c r="F97" i="1"/>
  <c r="G62" i="1"/>
  <c r="E76" i="2"/>
  <c r="E63" i="2"/>
  <c r="F63" i="2"/>
  <c r="E62" i="2"/>
  <c r="F62" i="2"/>
  <c r="E50" i="2"/>
  <c r="F50" i="2"/>
  <c r="E19" i="2"/>
  <c r="F11" i="2"/>
  <c r="E11" i="2"/>
  <c r="G7" i="1" l="1"/>
  <c r="F7" i="1"/>
  <c r="D118" i="2" l="1"/>
  <c r="C118" i="2"/>
  <c r="F92" i="2"/>
  <c r="E92" i="2"/>
  <c r="F177" i="1" l="1"/>
  <c r="G177" i="1"/>
  <c r="F194" i="1" l="1"/>
  <c r="G146" i="1" l="1"/>
  <c r="F146" i="1"/>
  <c r="E26" i="2" l="1"/>
  <c r="D22" i="2"/>
  <c r="C22" i="2"/>
  <c r="G190" i="1" l="1"/>
  <c r="G191" i="1"/>
  <c r="G192" i="1"/>
  <c r="G195" i="1"/>
  <c r="F190" i="1"/>
  <c r="F191" i="1"/>
  <c r="F192" i="1"/>
  <c r="F195" i="1"/>
  <c r="G189" i="1"/>
  <c r="F189" i="1"/>
  <c r="D132" i="2"/>
  <c r="C132" i="2"/>
  <c r="E131" i="2"/>
  <c r="D100" i="2"/>
  <c r="D80" i="2"/>
  <c r="C80" i="2"/>
  <c r="E67" i="2"/>
  <c r="F67" i="2"/>
  <c r="E38" i="2"/>
  <c r="F37" i="2"/>
  <c r="E30" i="2"/>
  <c r="F30" i="2"/>
  <c r="F25" i="2"/>
  <c r="F33" i="2"/>
  <c r="E132" i="2" l="1"/>
  <c r="F132" i="2"/>
  <c r="G145" i="1"/>
  <c r="F145" i="1"/>
  <c r="G115" i="1"/>
  <c r="F115" i="1"/>
  <c r="F93" i="1"/>
  <c r="G93" i="1"/>
  <c r="F144" i="1" l="1"/>
  <c r="G144" i="1"/>
  <c r="F142" i="1" l="1"/>
  <c r="G142" i="1"/>
  <c r="G170" i="1" l="1"/>
  <c r="F170" i="1"/>
  <c r="G161" i="1"/>
  <c r="F161" i="1"/>
  <c r="G96" i="1"/>
  <c r="F96" i="1"/>
  <c r="G94" i="1"/>
  <c r="F94" i="1"/>
  <c r="G79" i="1"/>
  <c r="F79" i="1"/>
  <c r="E117" i="2" l="1"/>
  <c r="F117" i="2"/>
  <c r="F112" i="2" l="1"/>
  <c r="F113" i="2"/>
  <c r="F47" i="2"/>
  <c r="E126" i="2"/>
  <c r="D114" i="2"/>
  <c r="E113" i="2"/>
  <c r="C114" i="2"/>
  <c r="E102" i="2"/>
  <c r="E98" i="2"/>
  <c r="E94" i="2"/>
  <c r="D88" i="2"/>
  <c r="E85" i="2"/>
  <c r="E74" i="2"/>
  <c r="D71" i="2"/>
  <c r="E70" i="2"/>
  <c r="F70" i="2"/>
  <c r="C71" i="2"/>
  <c r="E64" i="2"/>
  <c r="F123" i="2" l="1"/>
  <c r="E123" i="2"/>
  <c r="D53" i="2"/>
  <c r="C53" i="2"/>
  <c r="E47" i="2"/>
  <c r="E48" i="2"/>
  <c r="E51" i="2"/>
  <c r="E46" i="2"/>
  <c r="E25" i="2" l="1"/>
  <c r="E28" i="2"/>
  <c r="E29" i="2"/>
  <c r="E24" i="2"/>
  <c r="F24" i="2"/>
  <c r="E32" i="2"/>
  <c r="E33" i="2"/>
  <c r="C34" i="2"/>
  <c r="D34" i="2"/>
  <c r="E36" i="2"/>
  <c r="E37" i="2"/>
  <c r="E45" i="2"/>
  <c r="E55" i="2"/>
  <c r="F55" i="2"/>
  <c r="E56" i="2"/>
  <c r="F56" i="2"/>
  <c r="C57" i="2"/>
  <c r="D57" i="2"/>
  <c r="E59" i="2"/>
  <c r="F59" i="2"/>
  <c r="E60" i="2"/>
  <c r="F60" i="2"/>
  <c r="E61" i="2"/>
  <c r="F61" i="2"/>
  <c r="E65" i="2"/>
  <c r="F65" i="2"/>
  <c r="E66" i="2"/>
  <c r="F66" i="2"/>
  <c r="E68" i="2"/>
  <c r="F68" i="2"/>
  <c r="E69" i="2"/>
  <c r="F69" i="2"/>
  <c r="E73" i="2"/>
  <c r="F73" i="2"/>
  <c r="E75" i="2"/>
  <c r="F75" i="2"/>
  <c r="E77" i="2"/>
  <c r="E78" i="2"/>
  <c r="F78" i="2"/>
  <c r="E79" i="2"/>
  <c r="F79" i="2"/>
  <c r="E82" i="2"/>
  <c r="F82" i="2"/>
  <c r="E83" i="2"/>
  <c r="E84" i="2"/>
  <c r="F84" i="2"/>
  <c r="E86" i="2"/>
  <c r="F86" i="2"/>
  <c r="E87" i="2"/>
  <c r="F87" i="2"/>
  <c r="C88" i="2"/>
  <c r="E90" i="2"/>
  <c r="F90" i="2"/>
  <c r="E91" i="2"/>
  <c r="E93" i="2"/>
  <c r="F93" i="2"/>
  <c r="E95" i="2"/>
  <c r="F95" i="2"/>
  <c r="E99" i="2"/>
  <c r="F99" i="2"/>
  <c r="C100" i="2"/>
  <c r="E106" i="2"/>
  <c r="F106" i="2"/>
  <c r="E21" i="2"/>
  <c r="E20" i="2"/>
  <c r="F20" i="2"/>
  <c r="E100" i="2" l="1"/>
  <c r="F88" i="2"/>
  <c r="E80" i="2"/>
  <c r="E43" i="2"/>
  <c r="F71" i="2"/>
  <c r="F57" i="2"/>
  <c r="E108" i="2"/>
  <c r="E53" i="2"/>
  <c r="F80" i="2"/>
  <c r="E71" i="2"/>
  <c r="E57" i="2"/>
  <c r="F53" i="2"/>
  <c r="F108" i="2"/>
  <c r="E104" i="2"/>
  <c r="F100" i="2"/>
  <c r="E88" i="2"/>
  <c r="F43" i="2"/>
  <c r="E34" i="2"/>
  <c r="F34" i="2"/>
  <c r="G186" i="1" l="1"/>
  <c r="F186" i="1"/>
  <c r="F185" i="1"/>
  <c r="G185" i="1"/>
  <c r="G178" i="1"/>
  <c r="G179" i="1"/>
  <c r="G180" i="1"/>
  <c r="G181" i="1"/>
  <c r="F178" i="1"/>
  <c r="F179" i="1"/>
  <c r="F180" i="1"/>
  <c r="F181" i="1"/>
  <c r="F160" i="1"/>
  <c r="G160" i="1"/>
  <c r="F104" i="1" l="1"/>
  <c r="G108" i="1"/>
  <c r="G107" i="1"/>
  <c r="G106" i="1"/>
  <c r="G105" i="1"/>
  <c r="G104" i="1"/>
  <c r="G103" i="1"/>
  <c r="G102" i="1"/>
  <c r="G101" i="1"/>
  <c r="G100" i="1"/>
  <c r="F107" i="1"/>
  <c r="G77" i="1"/>
  <c r="F77" i="1"/>
  <c r="G76" i="1"/>
  <c r="F76" i="1"/>
  <c r="G75" i="1"/>
  <c r="F75" i="1"/>
  <c r="G73" i="1"/>
  <c r="G72" i="1"/>
  <c r="F73" i="1"/>
  <c r="F72" i="1"/>
  <c r="G70" i="1"/>
  <c r="F70" i="1"/>
  <c r="G69" i="1"/>
  <c r="F69" i="1"/>
  <c r="G68" i="1"/>
  <c r="F68" i="1"/>
  <c r="G67" i="1"/>
  <c r="F67" i="1"/>
  <c r="G66" i="1"/>
  <c r="F66" i="1"/>
  <c r="G65" i="1"/>
  <c r="F65" i="1"/>
  <c r="F40" i="1" l="1"/>
  <c r="D128" i="2" l="1"/>
  <c r="D133" i="2" l="1"/>
  <c r="G168" i="1"/>
  <c r="G169" i="1"/>
  <c r="F168" i="1"/>
  <c r="F169" i="1"/>
  <c r="F108" i="1" l="1"/>
  <c r="F167" i="1" l="1"/>
  <c r="G167" i="1" l="1"/>
  <c r="E18" i="2" l="1"/>
  <c r="F106" i="1" l="1"/>
  <c r="G187" i="1" l="1"/>
  <c r="F187" i="1"/>
  <c r="G184" i="1"/>
  <c r="F184" i="1"/>
  <c r="G124" i="1"/>
  <c r="G125" i="1"/>
  <c r="G126" i="1"/>
  <c r="G127" i="1"/>
  <c r="G128" i="1"/>
  <c r="G130" i="1"/>
  <c r="G131" i="1"/>
  <c r="G132" i="1"/>
  <c r="G133" i="1"/>
  <c r="G134" i="1"/>
  <c r="G135" i="1"/>
  <c r="G136" i="1"/>
  <c r="G137" i="1"/>
  <c r="G138" i="1"/>
  <c r="G141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41" i="1"/>
  <c r="F105" i="1"/>
  <c r="G95" i="1"/>
  <c r="F95" i="1"/>
  <c r="F127" i="2"/>
  <c r="F125" i="2"/>
  <c r="E127" i="2"/>
  <c r="E125" i="2"/>
  <c r="C128" i="2"/>
  <c r="E128" i="2" l="1"/>
  <c r="F128" i="2"/>
  <c r="C133" i="2"/>
  <c r="F10" i="2"/>
  <c r="F12" i="2"/>
  <c r="F13" i="2"/>
  <c r="F15" i="2"/>
  <c r="F16" i="2"/>
  <c r="E133" i="2" l="1"/>
  <c r="F133" i="2"/>
  <c r="G176" i="1"/>
  <c r="F176" i="1"/>
  <c r="G164" i="1"/>
  <c r="G166" i="1"/>
  <c r="F164" i="1"/>
  <c r="F166" i="1"/>
  <c r="F152" i="1"/>
  <c r="G118" i="1"/>
  <c r="G119" i="1"/>
  <c r="G120" i="1"/>
  <c r="G121" i="1"/>
  <c r="G122" i="1"/>
  <c r="G123" i="1"/>
  <c r="F118" i="1"/>
  <c r="F119" i="1"/>
  <c r="F120" i="1"/>
  <c r="F121" i="1"/>
  <c r="F122" i="1"/>
  <c r="F123" i="1"/>
  <c r="G113" i="1"/>
  <c r="G114" i="1"/>
  <c r="F113" i="1"/>
  <c r="F114" i="1"/>
  <c r="F101" i="1"/>
  <c r="F102" i="1"/>
  <c r="F103" i="1"/>
  <c r="G78" i="1"/>
  <c r="G80" i="1"/>
  <c r="G81" i="1"/>
  <c r="G82" i="1"/>
  <c r="G83" i="1"/>
  <c r="G84" i="1"/>
  <c r="G85" i="1"/>
  <c r="G86" i="1"/>
  <c r="G87" i="1"/>
  <c r="G88" i="1"/>
  <c r="G89" i="1"/>
  <c r="G90" i="1"/>
  <c r="G91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G59" i="1"/>
  <c r="G60" i="1"/>
  <c r="G61" i="1"/>
  <c r="G40" i="1" l="1"/>
  <c r="G152" i="1" l="1"/>
  <c r="F9" i="2" l="1"/>
  <c r="E16" i="2" l="1"/>
  <c r="E15" i="2"/>
  <c r="E14" i="2"/>
  <c r="E13" i="2"/>
  <c r="E12" i="2"/>
  <c r="E10" i="2"/>
  <c r="E9" i="2"/>
  <c r="E22" i="2" l="1"/>
  <c r="F22" i="2"/>
  <c r="F111" i="2"/>
  <c r="E120" i="2"/>
  <c r="E121" i="2"/>
  <c r="F121" i="2" l="1"/>
  <c r="F120" i="2"/>
  <c r="G163" i="1"/>
  <c r="F163" i="1"/>
  <c r="G155" i="1"/>
  <c r="G156" i="1"/>
  <c r="G157" i="1"/>
  <c r="G158" i="1"/>
  <c r="G159" i="1"/>
  <c r="G154" i="1"/>
  <c r="F155" i="1"/>
  <c r="F156" i="1"/>
  <c r="F157" i="1"/>
  <c r="F158" i="1"/>
  <c r="F159" i="1"/>
  <c r="F154" i="1"/>
  <c r="G117" i="1" l="1"/>
  <c r="F117" i="1"/>
  <c r="F100" i="1"/>
  <c r="F114" i="2" l="1"/>
  <c r="F118" i="2"/>
  <c r="E114" i="2"/>
  <c r="E118" i="2"/>
  <c r="F110" i="2"/>
  <c r="E111" i="2"/>
  <c r="E112" i="2"/>
  <c r="E110" i="2"/>
  <c r="G151" i="1" l="1"/>
  <c r="F151" i="1"/>
  <c r="G112" i="1"/>
  <c r="F112" i="1"/>
  <c r="G58" i="1"/>
  <c r="F58" i="1"/>
  <c r="F116" i="2" l="1"/>
  <c r="E116" i="2"/>
</calcChain>
</file>

<file path=xl/sharedStrings.xml><?xml version="1.0" encoding="utf-8"?>
<sst xmlns="http://schemas.openxmlformats.org/spreadsheetml/2006/main" count="542" uniqueCount="349">
  <si>
    <t>№ п/п</t>
  </si>
  <si>
    <t>плановое значение</t>
  </si>
  <si>
    <t>фактическое значение</t>
  </si>
  <si>
    <t>Отклонение</t>
  </si>
  <si>
    <t xml:space="preserve">абсолютное
значение (+/-)
</t>
  </si>
  <si>
    <t>относительное значение (%)</t>
  </si>
  <si>
    <t xml:space="preserve">
Единица 
измерения
</t>
  </si>
  <si>
    <t>абсолютное
значение (+/-)</t>
  </si>
  <si>
    <t>плановое    значение</t>
  </si>
  <si>
    <t>Наименование   
мероприятий</t>
  </si>
  <si>
    <t>Объем финансирования, тыс.рублей</t>
  </si>
  <si>
    <t>да/нет</t>
  </si>
  <si>
    <t>да</t>
  </si>
  <si>
    <t>%</t>
  </si>
  <si>
    <t>7.</t>
  </si>
  <si>
    <t>Количество отремонтированных жилых помещений муниципального жилищного фонда в год</t>
  </si>
  <si>
    <t>Ликвидация несанкционированных свалок</t>
  </si>
  <si>
    <t>Уровень удовлетворенности населения муниципального образования качеством предоставления муниципальных услуг</t>
  </si>
  <si>
    <t>Итого по программе:</t>
  </si>
  <si>
    <t>км</t>
  </si>
  <si>
    <t>таблица № 2</t>
  </si>
  <si>
    <t xml:space="preserve">                                               таблица № 1 </t>
  </si>
  <si>
    <t>Площадь земель общего пользования, подлежащая содержанию</t>
  </si>
  <si>
    <t>чел</t>
  </si>
  <si>
    <t>ед</t>
  </si>
  <si>
    <t>шт</t>
  </si>
  <si>
    <t>Количество высаженных деревьев и кустарников</t>
  </si>
  <si>
    <t>Площадь внутриквартальных проездов, тротуаров, подлежащая содержанию в зимний период</t>
  </si>
  <si>
    <t>мин</t>
  </si>
  <si>
    <t>Количество отловленных безнадзорных животных</t>
  </si>
  <si>
    <t>тыс.чел</t>
  </si>
  <si>
    <t>Количество предоставляемых помещений, находящихся в муниципальной собственности, в пользование социально ориентированным некоммерческим организациям</t>
  </si>
  <si>
    <t>Количество консультаций, предоставленных некоммерческим организациям по ведению уставной деятельности</t>
  </si>
  <si>
    <t>Предоставление субсидий организациям коммунального комплекса, предоставляющим коммунальные услуги населению</t>
  </si>
  <si>
    <t>Поддержка технического состояния жилищного фонда</t>
  </si>
  <si>
    <t>Улучшение санитарного состояния городских территорий</t>
  </si>
  <si>
    <t>Благоустройство и озеленение города</t>
  </si>
  <si>
    <t>Организационное обеспечение функционирования отрасли</t>
  </si>
  <si>
    <t>Осуществление полномочий в области градостроительной деятельности</t>
  </si>
  <si>
    <t>Улучшение жилищных условий отдельных категорий граждан</t>
  </si>
  <si>
    <t>Создание условий для деятельности народных дружин</t>
  </si>
  <si>
    <t>Всего по программам:</t>
  </si>
  <si>
    <t xml:space="preserve">Результат реализации 
программы
</t>
  </si>
  <si>
    <t>Общая распространённость наркомании на 100 тыс. человек</t>
  </si>
  <si>
    <t>Организация и проведение Исполнителями мероприятий по обеспечению первичных мер пожарной безопасности (ежегодно)</t>
  </si>
  <si>
    <t>т</t>
  </si>
  <si>
    <t>Уровень информированности населения города о деятельности органов местного самоуправления города Нефтеюганска, % от общей численности населения города</t>
  </si>
  <si>
    <t>Доля населения, выражающего удовлетворенность информационной открытостью органов местного самоуправления города Нефтеюганска, % от общей численности населения города</t>
  </si>
  <si>
    <t>выпуск</t>
  </si>
  <si>
    <t>Объем пассажирских перевозок автомобильным транспортом в границах города</t>
  </si>
  <si>
    <t>Протяженность сети автомобильных дорог общего пользования местного значения</t>
  </si>
  <si>
    <t>Доля населения,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</si>
  <si>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</si>
  <si>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</si>
  <si>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</si>
  <si>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</si>
  <si>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Развитие сферы культуры и туризма в городе Нефтеюганске на 2014-2020 годы</t>
  </si>
  <si>
    <t xml:space="preserve">Наименование  целевых  показателей
</t>
  </si>
  <si>
    <t>Количество услуг в сфере культуры, переданных на исполнение негосударственным (немуниципальным) организациям, в том числе социально ориентированным некоммерческим организациям</t>
  </si>
  <si>
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 на 31 декабря отчетного года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</si>
  <si>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</si>
  <si>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Устройство асфальтобетонного покрытия проездов (в т.ч. ремонт)</t>
  </si>
  <si>
    <t>3</t>
  </si>
  <si>
    <t>7</t>
  </si>
  <si>
    <t>Обеспеченность населения торговой площадью, кв.м на 1000 жителей</t>
  </si>
  <si>
    <t xml:space="preserve">Обеспеченность населения посадочными местами в организациях общественного питания в общедоступной сети, единиц на 1000 жителей </t>
  </si>
  <si>
    <t>Количество предприятий оптового звена, единиц</t>
  </si>
  <si>
    <t>Число субъектов малого и среднего предпринимательства на 10 тыс. населения, единиц</t>
  </si>
  <si>
    <t>Социально-экономическое развитие города Нефтеюганска</t>
  </si>
  <si>
    <t>м³</t>
  </si>
  <si>
    <t>Развитие жилищно-коммунального комплекса и повышение энергетической эффективности в городе Нефтеюганске</t>
  </si>
  <si>
    <t>м²</t>
  </si>
  <si>
    <t>тыс. м²</t>
  </si>
  <si>
    <t>Санитарная очистка береговой линии от мусора в границах города</t>
  </si>
  <si>
    <t>Площадь проведенной дезинфекции, дератизации</t>
  </si>
  <si>
    <t>Количество установленных детских игровых площадок</t>
  </si>
  <si>
    <t>Устройство покрытия пешеходных дорожек, тротуаров (в т.ч., ремонт)</t>
  </si>
  <si>
    <t>Количество отремонтированных спортивных площадок</t>
  </si>
  <si>
    <t>Доля замены ветхих инженерных сетей теплоснабжения, водоснабжения, водоотведения от общей протяженности ветхих инженерных сетей теплоснабжения, водоснабжения, водоотведения</t>
  </si>
  <si>
    <t>Развитие жилищной сферы города Нефтеюганска</t>
  </si>
  <si>
    <t>2</t>
  </si>
  <si>
    <t>5</t>
  </si>
  <si>
    <t>8</t>
  </si>
  <si>
    <t>7.1</t>
  </si>
  <si>
    <t>10</t>
  </si>
  <si>
    <t>Доля утвержденных документов территориального планирования и градостроительного зонирования от общей потребности</t>
  </si>
  <si>
    <t>Доля муниципальных услуг в электронном виде в общем количестве предоставленных услуг по выдаче разрешения на строительство</t>
  </si>
  <si>
    <t xml:space="preserve">Количество ветеранов боевых действий, инвалидов и семей, имеющих детей-инвалидов, вставших на учет в качестве нуждающихся в жилых помещениях до 1 января 2005 года, получивших меры государственной поддержки для улучшения жилищных условий 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</si>
  <si>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</si>
  <si>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Уровень преступности (число зарегистрированных преступлений на 100 тыс. человек населения)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</si>
  <si>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</si>
  <si>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Укрепление межнационального и межконфессионального согласия, профилактика экстремизма в городе Нефтеюганске</t>
  </si>
  <si>
    <t>Количество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муниципального образования, обеспечению социальной и культурной адаптации мигрантов и профилактике экстремизма, (% от общего числа молодежи проживающей на территории муниципального образования).</t>
  </si>
  <si>
    <t>Доля граждан, положительно оценивающих состояние межнациональных отношений в муниципальном образовании (определяется по информации, представленной Департаментом общественных и внешних связей Ханты – Мансийского автономного округа-Югры, на основании результатов социологического исследования «О состоянии межнациональных и межконфессиональных отношений в Ханты-Мансийском автономном округе – Югре)</t>
  </si>
  <si>
    <t>Количество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</si>
  <si>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</si>
  <si>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</si>
  <si>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Количество участников мероприятий, проводимых при участии российского казачества, направленных на сохранение и развитие самобытной казачьей культуры, и воспитание подрастающего поколения в духе патриотизма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</si>
  <si>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</si>
  <si>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Организация и проведение Исполнителями мероприятий по гражданской обороне, защите населения и территорий города Нефтеюганска от чрезвычайных ситуаций (ежегодно)</t>
  </si>
  <si>
    <t>Развитие образования и молодёжной политики</t>
  </si>
  <si>
    <t>Численность обучающихся, вовлеченных в деятельность общественных объединений, в т.ч. волонтерских и добровольческих, человек, накопительным итогом</t>
  </si>
  <si>
    <t>Доля детей в возрасте от 3 до 7 лет, получающих дошкольное образование в текущем году в общей численности детей в возрасте от 3 до 7 лет, находящихся в очереди на получение в текущем году дошкольного образования</t>
  </si>
  <si>
    <t>Доля выпускников, получивших по итогам единого государственного экзамена по математике не менее 70 баллов, от общего количества участников единого государственного экзамена по математике</t>
  </si>
  <si>
    <t>Доля выпускников, получивших по итогам единого государственного экзамена по русскому языку не менее 70 баллов, от общего количества участников единого государственного экзамена по русскому языку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</si>
  <si>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</si>
  <si>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детей в возрасте от 5 до 18 лет, охваченных дополнительным образованием</t>
  </si>
  <si>
    <t>Доля детей в возрасте от 5 до 18 лет, получающих услуги по реализации дополнительных общеобразовательных программам на основе системы персонифицированного финансирования, от общего количества детей, получающих услуги дополнительного образования</t>
  </si>
  <si>
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</t>
  </si>
  <si>
    <t>Численность молодых людей в возрасте  от 14 до 30 лет, вовлечённых в реализуемые проекты и программы в сфере поддержки талантливой молодёжи</t>
  </si>
  <si>
    <t>Численность населения, работающего в качестве волонтеров</t>
  </si>
  <si>
    <t>Доля средств местного бюджета, предоставленных  негосударственным организациям, в том числе социально ориентированным некоммерческим организациям, на предоставление услуг (работ), в общем объеме средств местного бюджета, предусмотренного на предоставление услуг (работ) в сфере образования и молодёжной политики</t>
  </si>
  <si>
    <t>Доля негосударственных, в том числе некоммерческих, организаций, предоставляющих услуги в сфере образования и молодёжной политики, в общем числе организаций, предоставляющих услуги в сфере образования и молодёжной политики</t>
  </si>
  <si>
    <t>Доля учителей русского языка и литературы, прошедших повышение квалификации по направлению "русский язык и литература", от общего числа учителей русского языка и литературы</t>
  </si>
  <si>
    <t>Доля общеобразовательных организаций, в которых осуществляется деятельность по гражданско-патриотическому воспитанию, в общем количестве общеобразовательных организаций</t>
  </si>
  <si>
    <t>Доля общеобразовательных организаций, в которых осуществляется деятельность по формированию у подрастающего поколения культуры толерантности, социальной компетентности в сфере этнического и межконфессионального  взаимодействия, в общем количестве общеобразовательных организаций</t>
  </si>
  <si>
    <t>Развитие физической культуры и спорта в городе Нефтеюганске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</si>
  <si>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</si>
  <si>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Доля детей и молодежи, систематически занимающихся физической культурой и спортом, в общей численности детей и молодежи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</si>
  <si>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</si>
  <si>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</t>
  </si>
  <si>
    <t>Развитие культуры и туризма в городе Нефтеюганске</t>
  </si>
  <si>
    <t>Количество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города Нефтеюганска</t>
  </si>
  <si>
    <t>м2</t>
  </si>
  <si>
    <t>Доступная среда в городе Нефтеюганске</t>
  </si>
  <si>
    <t>Доля доступных объектов социальной сферы, находящихся в муниципальной собственности, от общего объёма приоритетных объектов, доступных для инвалидов</t>
  </si>
  <si>
    <t>Количество приспособленных жилых помещений и общего имущества в многоквартирных домах для беспрепятственного доступа к ним инвалидов и других маломобильных групп населения</t>
  </si>
  <si>
    <t>Количество социально значимых проектов социально ориентированных некоммерческих организаций, получивших финансовую поддержку в форме субсидий</t>
  </si>
  <si>
    <t>Количество субсидий социально ориентированным некоммерческим организациям, не являющимся муниципальными учреждениями, осуществляющим на основании лицензии образовательную деятельность в качестве основного вида деятельности</t>
  </si>
  <si>
    <t>Количество размещенного информационного материала в СМИ о деятельности и проектах социально ориентированных некоммерческих организаций</t>
  </si>
  <si>
    <t>Количество мероприятий проведенных с участием социально ориентированных некоммерческих организаций</t>
  </si>
  <si>
    <t>Количество граждан, принимающих участие в деятельности социально ориентированных некоммерческих организаций</t>
  </si>
  <si>
    <t>Развитие транспортной системы в городе Нефтеюганске</t>
  </si>
  <si>
    <t>Управление муниципальными финансами города Нефтеюганска</t>
  </si>
  <si>
    <t>Доля главных распорядителей бюджетных средств города, имеющих оценку качества финансового менеджмента более 85 баллов</t>
  </si>
  <si>
    <t>Управление муниципальным имуществом города Нефтеюганска</t>
  </si>
  <si>
    <t>Доля объектов муниципального имущества города Нефтеюганска, для которых определена целевая функция, в том числе:</t>
  </si>
  <si>
    <t>1.1</t>
  </si>
  <si>
    <t>1.2</t>
  </si>
  <si>
    <t>муниципальные унитарные предприятия</t>
  </si>
  <si>
    <t>хозяйственные общества, акции (доли) которых находятся в собственности муниципального образования город Нефтеюганск (компании с муниципальным участием)</t>
  </si>
  <si>
    <t>4</t>
  </si>
  <si>
    <t>Доля отремонтированных объектов недвижимого имущества, переданного на праве оперативного управления администрации города Нефтеюганска, органам администрации города Нефтеюганска, к объектам, переданным на праве оперативного управления администрации города Нефтеюганска, органам администрации города Нефтеюганска, требующих проведения капитального ремонта, реконструкции</t>
  </si>
  <si>
    <t>Доля объектов недвижимого имущества, на которое зарегистрировано право оперативного управления в общем количестве объектов, по которым принято решение о передаче в оперативное управление</t>
  </si>
  <si>
    <t>Доля объектов недвижимого имущества, на которые зарегистрировано право собственности  муниципального образования в общем объеме объектов, подлежащих государственной регистрации за исключением земельных участков</t>
  </si>
  <si>
    <t>Доля неиспользуемого недвижимого имущества в общем количестве недвижимого имущества муниципального образования, за исключением жилых помещений</t>
  </si>
  <si>
    <t>Дополнительные меры социальной поддержки отдельных категорий граждан города Нефтеюганска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</si>
  <si>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</si>
  <si>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>Доля обеспеченных жилыми помещениями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за отчетный год,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</t>
  </si>
  <si>
    <t>Численность детей-сирот и детей, оставшихся без попечения родителей, лиц из их числа, право на обеспечение жилыми помещениями у которых возникло и не реализовано, по состоянию на конец соответствующего года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</si>
  <si>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</si>
  <si>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 xml:space="preserve"> Развитие жилищно-коммунального комплекса и повышение энергетической эффективности в городе Нефтеюганске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</si>
  <si>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</si>
  <si>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Реализация энергосберегающих мероприятий в муниципальном секторе</t>
  </si>
  <si>
    <t>Реализация энергосберегающих мероприятий в системах наружного освещения и коммунальной инфраструктуры</t>
  </si>
  <si>
    <t>Реализация полномочий в сфере жилищно-коммунального комплекса</t>
  </si>
  <si>
    <t>Ликвидация и расселение приспособленных для проживания строений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</si>
  <si>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</si>
  <si>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</si>
  <si>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</si>
  <si>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</si>
  <si>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</si>
  <si>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</si>
  <si>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Развитие образования и молодёжной политики в городе Нефтеюганске</t>
  </si>
  <si>
    <t>Обеспечение предоставления дошкольного, общего, дополнительного образования</t>
  </si>
  <si>
    <t>Развитие материально-технической базы образовательных организаций</t>
  </si>
  <si>
    <t>Обеспечение персонифицированного финансирования дополнительного образования</t>
  </si>
  <si>
    <t>Обеспечение отдыха и оздоровления детей в каникулярное время</t>
  </si>
  <si>
    <t>Обеспечение реализации молодёжной политики</t>
  </si>
  <si>
    <t>Обеспечение выполнения функции управления и контроля в сфере образования и молодежной политики</t>
  </si>
  <si>
    <t>Обеспечение функционирования казённого учреждения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</si>
  <si>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</si>
  <si>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Подготовка спортивного резерва и спорта высших достижений</t>
  </si>
  <si>
    <t>Укрепление материально-технической базы учреждений сферы физической культуры и спорта</t>
  </si>
  <si>
    <t>Совершенствование инфраструктуры спорта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</si>
  <si>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</si>
  <si>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Развитие дополнительного образования в сфере культуры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</si>
  <si>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</si>
  <si>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</si>
  <si>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</si>
  <si>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</si>
  <si>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Реализация переданных государственных полномочий на осуществление деятельности по содержанию штатных единиц органов местного самоуправления</t>
  </si>
  <si>
    <t>Государственная поддержка развития растениеводства и животноводства, переработки и реализации продукции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</si>
  <si>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</si>
  <si>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Доступная среда  в городе Нефтеюганске</t>
  </si>
  <si>
    <t>Оказание финансовой и имущественной поддержки социально ориентированным некоммерческим организациям</t>
  </si>
  <si>
    <t>Поддержка социально-ориентрованных некоммерческих организаций, осуществляющих деятельность  в городе Нефтеюганске</t>
  </si>
  <si>
    <t>Обеспечение доступности и повышение качества транспортных услуг автомобильным транспортом</t>
  </si>
  <si>
    <t>Строительство (реконструкция), капитальный ремонт и ремонт автомобильных дорог общего пользования местного значения</t>
  </si>
  <si>
    <t>Обеспечение функционирования сети автомобильных дорог общего пользования местного значения</t>
  </si>
  <si>
    <t>Обеспечение деятельности департамента финансов</t>
  </si>
  <si>
    <t>Управление муниципальным имуществом 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</si>
  <si>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</si>
  <si>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</si>
  <si>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</si>
  <si>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</si>
  <si>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Поддержка социально ориентированных некоммерческих организаций, осуществляющих деятельность в городе Нефтеюганске</t>
  </si>
  <si>
    <t>Обеспечение организации и проведения государственной итоговой аттестации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</si>
  <si>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</si>
  <si>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Организация отдыха и оздоровления детей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</si>
  <si>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</si>
  <si>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</si>
  <si>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Улучшение условий дорожного движения и устранение опасных участков на улично-дорожной сети</t>
  </si>
  <si>
    <t>Повышение уровня благосостояния граждан, нуждающихся в особой заботе государства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</si>
  <si>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</si>
  <si>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Объём эфирного времени в электронных средствах массовой информации города Нефтеюганска</t>
  </si>
  <si>
    <t>Количество информационных материалов в печатных средствах массовой информации города Нефтеюганска</t>
  </si>
  <si>
    <t>Процент выполнения контрольных мероприятий к общему количеству запланированных мероприятий</t>
  </si>
  <si>
    <t>Доля среднесписочной численности занятых на малых и средних предприятиях в общей численности работающих</t>
  </si>
  <si>
    <t>Доля предприятий торговой площадью более 50 кв.м</t>
  </si>
  <si>
    <t>Производство мяса в живом весе</t>
  </si>
  <si>
    <t>Производство молока</t>
  </si>
  <si>
    <t>Поголовье сельскохозяйственных животных по основной отрасли животноводства</t>
  </si>
  <si>
    <t>Количество разработанных методических рекомендаций (памяток, пособий) по вопросам труда и охраны труда для руководителей и представительных органов работников</t>
  </si>
  <si>
    <t>Доля организаций, заключивших и представивших на уведомительную регистрацию коллективные договоры</t>
  </si>
  <si>
    <t>Количество руководителей и специалистов организаций, ежегодно проходящих обучение и проверку знаний требований охраны труда в обучающих организациях, имеющих лицензию на проведение обучения</t>
  </si>
  <si>
    <t>Количество организаций, реализующих утвержденные ежегодные планы мероприятий по улучшению условий и охраны труда, от общего количества отчитавшихся организаций</t>
  </si>
  <si>
    <t>Удельный вес организаций, охваченных методической помощью по вопросам труда и охраны труда, по данным государственной статистики</t>
  </si>
  <si>
    <t>Доля записей актов гражданского состояния, внесенных в электронную базу данных, от общего объема архивного фонда отдела ЗАГС</t>
  </si>
  <si>
    <t>Среднее время ожидания в очереди при обращении заявителя в орган местного самоуправления для получения муниципальных услуг</t>
  </si>
  <si>
    <t>Обслуживание муниципального долга</t>
  </si>
  <si>
    <t>Устройство купели на Крещение</t>
  </si>
  <si>
    <t>Доля молодежи (в возрасте от 14 до 30 лет), вовлеченной в реализацию проектов по профилактике наркомании, в общей численности молодежи</t>
  </si>
  <si>
    <t>Доля обучающихся, занимающихся в одну смену, в общей численности обучающихся в общеобразовательных организациях</t>
  </si>
  <si>
    <t>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</si>
  <si>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</si>
  <si>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>Удовлетворенность населения деятельностью органов местного самоуправления 
(% от числа опрошенных) в сфере образования и молодежной политики</t>
  </si>
  <si>
    <t>Количество форм непосредственного осуществления местного самоуправления и участия населения в осуществлении местного самоуправления  в городе Нефтеюганске и случаев их применения</t>
  </si>
  <si>
    <t>Удовлетворенность населения деятельностью органов местного самоуправления (процентов от числа опрошенных)</t>
  </si>
  <si>
    <t>Исполнение рекомендаций контрольных мероприятий при дальнейшем исполнении бюджета</t>
  </si>
  <si>
    <t>Общая площадь жилых помещений, приходящаяся в среднем на одного жителя, в том числе введенная в действие за один год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</si>
  <si>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объектов жилищного строительства – в течение 3 лет</t>
  </si>
  <si>
    <t>Площадь земельных участков, предоставленных для строительства, в расчете на 10 тыс. человек населения –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</si>
  <si>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Профилактика терроризма в городе Нефтеюганске</t>
  </si>
  <si>
    <t>Численность обучающихся и молодежи, вовлеченных в мероприятия, направленные на профилактику терроризма</t>
  </si>
  <si>
    <t>тыс.чел.</t>
  </si>
  <si>
    <t xml:space="preserve">Количество детей мигрантов, трудовых мигрантов, принявших участие в мероприятиях, направленных на профилактику терроризма </t>
  </si>
  <si>
    <t>Количество муниципальных служащих и работников муниципальных учреждений, прошедших курсы повышения квалификации по вопросам профилактики терроризма</t>
  </si>
  <si>
    <t>Количество материалов, направленных на профилактику терроризма</t>
  </si>
  <si>
    <t>Доля граждан, положительно оценивающих деятельность органов власти по обеспечению антитеррористической безопасности на территории муниципального образования до</t>
  </si>
  <si>
    <t>Количество преступлений террористической  направленности</t>
  </si>
  <si>
    <t>Доля обеспеченности средствами антитеррористической защищенности объектов, находящихся в ведении муниципального образования</t>
  </si>
  <si>
    <t>Число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</si>
  <si>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Удовлетворенность населения деятельностью органов местного самоуправления  в сфере культуры</t>
  </si>
  <si>
    <t>Региональный проект "Обеспечение устойчивого сокращения непригодного для проживания жилищного фонда"</t>
  </si>
  <si>
    <t>Участие в профилактических мероприятиях, акциях, проводимых субъектами профилактики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</si>
  <si>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специальностям"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</si>
  <si>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</si>
  <si>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Повышение уровня антитеррористической защищенности муниципальных объектов</t>
  </si>
  <si>
    <t>Количество освобожденных земельных участков</t>
  </si>
  <si>
    <t>Численность воспитанников в возрасте 0 до 3 лет, посещающих образовательные организации, реализующих образовательные программы дошкольного образования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</si>
  <si>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</si>
  <si>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участок</t>
  </si>
  <si>
    <t>-</t>
  </si>
  <si>
    <t>Исполнение плана мероприятий направленного на эффективное использование земельными ресурсами в границах муниципального образования город Нефтеюганск</t>
  </si>
  <si>
    <t>Проведение работ по оценке и формированию земельных участков в целях эффективного упраления земельными ресурсами</t>
  </si>
  <si>
    <t>Региональный проект "Чистая вода"</t>
  </si>
  <si>
    <t>Региональный проект "Формирование комфортной городской среды"</t>
  </si>
  <si>
    <t>Региональный проект "Чистая страна"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</si>
  <si>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</si>
  <si>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Содействие этнокультурному многообразию народов России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</si>
  <si>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</si>
  <si>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молодежной среде (посредством анкетирования)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</si>
  <si>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</si>
  <si>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</si>
  <si>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</si>
  <si>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Региональный проект "Спорт – норма жизни"</t>
  </si>
  <si>
    <t>Количество отремонтированных и восстановленных памятников</t>
  </si>
  <si>
    <t>Количество обустроенных мест под захоронения</t>
  </si>
  <si>
    <t xml:space="preserve">Объем вывезенных бытовых сточных вод от многоквартирных жилых домов, подключенных к централизованной системе водоснабжения,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 </t>
  </si>
  <si>
    <t>строений</t>
  </si>
  <si>
    <t>Количество ликвидированных строений, приспособленных для проживания</t>
  </si>
  <si>
    <t>Доля преступлений, совершенных несовершеннолетними в общем количестве зарегистрированных преступлений</t>
  </si>
  <si>
    <t>Доля общеобразовательных организаций, в которых осуществляется деятельность по профилактике дорожно-транспортных происшествий с участием несовершеннолетних, в общем количестве общеобразовательных организаций</t>
  </si>
  <si>
    <t>Доля педагогических работников муниципальных общеобразовательных организаций, получивших вознаграждение за классное руководство, в общей численности педагогических работников такой категории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</si>
  <si>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</si>
  <si>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Объём эфирного времени в электронных средствах массовой информации города Нефтеюганска посредством телевещания</t>
  </si>
  <si>
    <t>Объём эфирного времени в электронных средствах массовой информации города Нефтеюганска посредством радиовещания</t>
  </si>
  <si>
    <t>минут</t>
  </si>
  <si>
    <t>часов</t>
  </si>
  <si>
    <t>Реализация инициативных проектов, отобранных по результатам конкурса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</si>
  <si>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</si>
  <si>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Увеличение протяженности сетей водоотведения</t>
  </si>
  <si>
    <t>м</t>
  </si>
  <si>
    <t>Процент горения (не менее 95%) от всех объектов уличного, дворового освещения и иллюминации в городе Нефтеюганске, находящихся на обслуживании получателя субсидии – не менее 95%</t>
  </si>
  <si>
    <t>Количество реализованных инициативных проектов, отобранных по результатам конкурса</t>
  </si>
  <si>
    <t>тыс.кв.м</t>
  </si>
  <si>
    <t>Количество квадратных  метров расселенного аварийного жилищного фонда, признанного таковым до 1 января 2017 года</t>
  </si>
  <si>
    <t>Количество граждан, расселенных из аварийного жилищного фонда, признанного таковым до 1 января 2017 года</t>
  </si>
  <si>
    <t>млн.кв.м</t>
  </si>
  <si>
    <t>Объем жилищного строительства (в год)</t>
  </si>
  <si>
    <t>Увеличение числа посещений культурных мероприятий</t>
  </si>
  <si>
    <t>Яйцо</t>
  </si>
  <si>
    <t>тыс.шт</t>
  </si>
  <si>
    <t>Растениеводство (картофель)</t>
  </si>
  <si>
    <t>Снижение количества мест концентрации дорожно-транспортных происшествий (аварийно-опасных участков) на дорожной сети</t>
  </si>
  <si>
    <t>Снижение количества погибших в дорожно-транспортных происшествиях (чел./ 100 тыс. чел.)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</si>
  <si>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</si>
  <si>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Количество реализованных проектов инициативного бюджетирования</t>
  </si>
  <si>
    <t>Приобретение новогодней иллюминации</t>
  </si>
  <si>
    <t>Обеспечение выполнения минимального перечня услуг и работ, необходимых для обеспечения надлежащего содержания общего имущества в многоквартирном доме (не менее 100%) от работ и услуг, предусмотренных договором (управления или содержания)</t>
  </si>
  <si>
    <t>Процент обеспечения помывок льготных категорий граждан (не менее 100%) от всех обратившихся за мерами социальной поддержки в виде льготного пользования услугами городской бани</t>
  </si>
  <si>
    <t>13</t>
  </si>
  <si>
    <t>Количество изготовленных и установленных памятных и мемориальных знаков на фасадах многоквартирных домов</t>
  </si>
  <si>
    <t>Региональный проект "Создание условий для легкого старта и комфортного ведения бизнеса"</t>
  </si>
  <si>
    <t>Исполнение запланированных работ по проведению капитального ремонта в МКД вследствие возникновения неотложной необходимости - не менее 100%</t>
  </si>
  <si>
    <t>Выполнение капитального ремонта объектов централизованных систем водоснабжения и водоотведения, предусмотренных к реализации планом мероприятий по капитальному ремонту (не менее 100% от плана мероприятий)</t>
  </si>
  <si>
    <t>Удовлетворенность населения деятельностью органов местного самоуправления в сфере физической культуры и спорта (% от числа опрошенных)</t>
  </si>
  <si>
    <t>Количество освобождённых земельных участков, не связанных с жилищным строительством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</si>
  <si>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</si>
  <si>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Осуществление сноса (демонтажа) нежилых объектов/сооружений недвижимости, за исключением объектов коммунальной инфраструктуры</t>
  </si>
  <si>
    <t>9</t>
  </si>
  <si>
    <t>6</t>
  </si>
  <si>
    <t>Проектирование и строительство инженерных сетей для увеличения объемов жилищного строительства</t>
  </si>
  <si>
    <t>Приобретение нежилых помещений под размещение участковых пунктов полиции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</si>
  <si>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</si>
  <si>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</si>
  <si>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Организация культурно-массовых мероприятий</t>
  </si>
  <si>
    <t>Техническое обследование, реконструкция, капитальный ремонт, строительство объектов культуры</t>
  </si>
  <si>
    <t>Региональный проект "Акселерация субъектов малого и среднего предпринимательства"</t>
  </si>
  <si>
    <t>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</t>
  </si>
  <si>
    <t>семей</t>
  </si>
  <si>
    <t>Количество молодых семей, получивших меры государственной поддержки для улучшения жилищных условий</t>
  </si>
  <si>
    <t>Количество семей, расселённых из строений, приспособленных для проживания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</si>
  <si>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иных объектов капитального строительства – в течение 5 лет (кв. метров)</t>
  </si>
  <si>
    <t>п. м.</t>
  </si>
  <si>
    <t>Протяженность вновь построенных инженерных сетей, переданных в орган местного самоуправления</t>
  </si>
  <si>
    <t>Вовлеченность населения в волонтерскую антинаркотическую деятельность</t>
  </si>
  <si>
    <t>Количество граждан, принявших участие в физкультурных мероприятиях и массовых спортивных мероприятиях</t>
  </si>
  <si>
    <t>Анализ  выполнения комплекса работ по реализации стратегий, комплексных программ, концепций, прогнозов, а так же целеполагающих документов муниципального образования город Нефтеюганск</t>
  </si>
  <si>
    <t>Отчет о социально-экономическом развитии муниципального образования</t>
  </si>
  <si>
    <t>Формирование перечня и методологического руководства при разработке муниципальных программ и ведомственных программ</t>
  </si>
  <si>
    <t xml:space="preserve">Отношение объема муниципального долга к общему объему доходов бюджета </t>
  </si>
  <si>
    <t>˂=50</t>
  </si>
  <si>
    <t>7=5/4*100-100</t>
  </si>
  <si>
    <t>6=5-4</t>
  </si>
  <si>
    <t>16</t>
  </si>
  <si>
    <t>Обеспечение вывоза бытовых сточных вод от многоквартирных жилых домов, подключенных к централизованной системе водоснабжения,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 (не менее 100% домов от количества домов, предусмотренных графиком откачки и вывоза бытовых сточных вод).</t>
  </si>
  <si>
    <t>10/300</t>
  </si>
  <si>
    <t>Приобретение новогодней иллюминациии</t>
  </si>
  <si>
    <t>комп.</t>
  </si>
  <si>
    <t>Устройство тротуаров</t>
  </si>
  <si>
    <t>Отчёт о ходе реализации муниципальных  программ города Нефтеюганска и использования финансовых средств за 1 полугодие 2022 года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</si>
  <si>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</si>
  <si>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Популяризация предпринимательства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</si>
  <si>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</si>
  <si>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46/1500</t>
  </si>
  <si>
    <t>-36/-1200</t>
  </si>
  <si>
    <t>-360/-400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</si>
</sst>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#,##0.000"/>
    <numFmt numFmtId="167" formatCode="0.000"/>
    <numFmt numFmtId="168" formatCode="#,##0.0000"/>
    <numFmt numFmtId="169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" fontId="2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zoomScale="80" zoomScaleNormal="80" zoomScaleSheetLayoutView="80" workbookViewId="0">
      <pane ySplit="5" topLeftCell="A6" activePane="bottomLeft" state="frozen"/>
      <selection pane="bottomLeft" activeCell="N20" sqref="N20"/>
    </sheetView>
  </sheetViews>
  <sheetFormatPr defaultRowHeight="15" x14ac:dyDescent="0.25"/>
  <cols>
    <col min="1" max="1" width="6.140625" style="4" customWidth="1"/>
    <col min="2" max="2" width="94.140625" style="4" customWidth="1"/>
    <col min="3" max="3" width="14.5703125" style="4" customWidth="1"/>
    <col min="4" max="4" width="15" style="4" customWidth="1"/>
    <col min="5" max="5" width="15.28515625" style="4" customWidth="1"/>
    <col min="6" max="6" width="15.5703125" style="4" customWidth="1"/>
    <col min="7" max="7" width="16" style="4" customWidth="1"/>
    <col min="8" max="16384" width="9.140625" style="4"/>
  </cols>
  <sheetData>
    <row r="1" spans="1:8" ht="32.25" customHeight="1" x14ac:dyDescent="0.25">
      <c r="A1" s="66" t="s">
        <v>342</v>
      </c>
      <c r="B1" s="67"/>
      <c r="C1" s="67"/>
      <c r="D1" s="67"/>
      <c r="E1" s="67"/>
      <c r="F1" s="67"/>
      <c r="G1" s="67"/>
    </row>
    <row r="2" spans="1:8" ht="18" customHeight="1" x14ac:dyDescent="0.3">
      <c r="C2" s="39"/>
      <c r="E2" s="71" t="s">
        <v>21</v>
      </c>
      <c r="F2" s="72"/>
      <c r="G2" s="72"/>
    </row>
    <row r="3" spans="1:8" ht="30" customHeight="1" x14ac:dyDescent="0.25">
      <c r="A3" s="69" t="s">
        <v>0</v>
      </c>
      <c r="B3" s="69" t="s">
        <v>57</v>
      </c>
      <c r="C3" s="65" t="s">
        <v>6</v>
      </c>
      <c r="D3" s="65" t="s">
        <v>42</v>
      </c>
      <c r="E3" s="65"/>
      <c r="F3" s="65" t="s">
        <v>3</v>
      </c>
      <c r="G3" s="65"/>
    </row>
    <row r="4" spans="1:8" ht="32.25" customHeight="1" x14ac:dyDescent="0.25">
      <c r="A4" s="70"/>
      <c r="B4" s="70"/>
      <c r="C4" s="68"/>
      <c r="D4" s="64" t="s">
        <v>1</v>
      </c>
      <c r="E4" s="64" t="s">
        <v>2</v>
      </c>
      <c r="F4" s="64" t="s">
        <v>4</v>
      </c>
      <c r="G4" s="64" t="s">
        <v>5</v>
      </c>
    </row>
    <row r="5" spans="1:8" ht="16.5" customHeight="1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 t="s">
        <v>335</v>
      </c>
      <c r="G5" s="41" t="s">
        <v>334</v>
      </c>
    </row>
    <row r="6" spans="1:8" ht="23.25" customHeight="1" x14ac:dyDescent="0.25">
      <c r="A6" s="40">
        <v>1</v>
      </c>
      <c r="B6" s="73" t="s">
        <v>70</v>
      </c>
      <c r="C6" s="74"/>
      <c r="D6" s="74"/>
      <c r="E6" s="74"/>
      <c r="F6" s="74"/>
      <c r="G6" s="74"/>
    </row>
    <row r="7" spans="1:8" ht="32.25" customHeight="1" x14ac:dyDescent="0.25">
      <c r="A7" s="41">
        <v>1</v>
      </c>
      <c r="B7" s="33" t="s">
        <v>78</v>
      </c>
      <c r="C7" s="41" t="s">
        <v>13</v>
      </c>
      <c r="D7" s="51">
        <v>2.6</v>
      </c>
      <c r="E7" s="51">
        <v>3</v>
      </c>
      <c r="F7" s="51">
        <f t="shared" ref="F7:F38" si="0">E7-D7</f>
        <v>0.39999999999999991</v>
      </c>
      <c r="G7" s="51">
        <f t="shared" ref="G7:G38" si="1">E7/D7*100-100</f>
        <v>15.384615384615373</v>
      </c>
      <c r="H7" s="42"/>
    </row>
    <row r="8" spans="1:8" ht="21" customHeight="1" x14ac:dyDescent="0.25">
      <c r="A8" s="41">
        <v>2</v>
      </c>
      <c r="B8" s="33" t="s">
        <v>15</v>
      </c>
      <c r="C8" s="41" t="s">
        <v>25</v>
      </c>
      <c r="D8" s="36">
        <v>20</v>
      </c>
      <c r="E8" s="36">
        <v>1</v>
      </c>
      <c r="F8" s="51">
        <f t="shared" si="0"/>
        <v>-19</v>
      </c>
      <c r="G8" s="51">
        <f t="shared" si="1"/>
        <v>-95</v>
      </c>
      <c r="H8" s="42"/>
    </row>
    <row r="9" spans="1:8" ht="19.5" customHeight="1" x14ac:dyDescent="0.25">
      <c r="A9" s="41">
        <v>3</v>
      </c>
      <c r="B9" s="33" t="s">
        <v>22</v>
      </c>
      <c r="C9" s="41" t="s">
        <v>72</v>
      </c>
      <c r="D9" s="37">
        <v>1977.73</v>
      </c>
      <c r="E9" s="37">
        <v>1977.73</v>
      </c>
      <c r="F9" s="37">
        <f>E9-D9</f>
        <v>0</v>
      </c>
      <c r="G9" s="37">
        <f t="shared" si="1"/>
        <v>0</v>
      </c>
      <c r="H9" s="42"/>
    </row>
    <row r="10" spans="1:8" ht="19.5" customHeight="1" x14ac:dyDescent="0.25">
      <c r="A10" s="41">
        <v>4</v>
      </c>
      <c r="B10" s="33" t="s">
        <v>75</v>
      </c>
      <c r="C10" s="41" t="s">
        <v>25</v>
      </c>
      <c r="D10" s="36">
        <v>5</v>
      </c>
      <c r="E10" s="36">
        <v>0</v>
      </c>
      <c r="F10" s="37">
        <f>E10-D10</f>
        <v>-5</v>
      </c>
      <c r="G10" s="37">
        <v>-100</v>
      </c>
      <c r="H10" s="42"/>
    </row>
    <row r="11" spans="1:8" ht="15.75" hidden="1" x14ac:dyDescent="0.25">
      <c r="A11" s="41">
        <v>5</v>
      </c>
      <c r="B11" s="33" t="s">
        <v>77</v>
      </c>
      <c r="C11" s="41" t="s">
        <v>25</v>
      </c>
      <c r="D11" s="36"/>
      <c r="E11" s="36"/>
      <c r="F11" s="37">
        <f t="shared" si="0"/>
        <v>0</v>
      </c>
      <c r="G11" s="51" t="e">
        <f t="shared" si="1"/>
        <v>#DIV/0!</v>
      </c>
      <c r="H11" s="42"/>
    </row>
    <row r="12" spans="1:8" ht="18.75" customHeight="1" x14ac:dyDescent="0.25">
      <c r="A12" s="41">
        <v>4</v>
      </c>
      <c r="B12" s="33" t="s">
        <v>27</v>
      </c>
      <c r="C12" s="43" t="s">
        <v>72</v>
      </c>
      <c r="D12" s="37">
        <v>591.55999999999995</v>
      </c>
      <c r="E12" s="37">
        <v>591.55999999999995</v>
      </c>
      <c r="F12" s="37">
        <f t="shared" si="0"/>
        <v>0</v>
      </c>
      <c r="G12" s="37">
        <f t="shared" si="1"/>
        <v>0</v>
      </c>
      <c r="H12" s="42"/>
    </row>
    <row r="13" spans="1:8" ht="15.75" hidden="1" x14ac:dyDescent="0.25">
      <c r="A13" s="41">
        <v>7</v>
      </c>
      <c r="B13" s="33" t="s">
        <v>76</v>
      </c>
      <c r="C13" s="43" t="s">
        <v>72</v>
      </c>
      <c r="D13" s="26"/>
      <c r="E13" s="26"/>
      <c r="F13" s="51">
        <f t="shared" si="0"/>
        <v>0</v>
      </c>
      <c r="G13" s="51" t="e">
        <f t="shared" si="1"/>
        <v>#DIV/0!</v>
      </c>
      <c r="H13" s="42"/>
    </row>
    <row r="14" spans="1:8" ht="15.75" hidden="1" x14ac:dyDescent="0.25">
      <c r="A14" s="41">
        <v>8</v>
      </c>
      <c r="B14" s="33" t="s">
        <v>61</v>
      </c>
      <c r="C14" s="43" t="s">
        <v>72</v>
      </c>
      <c r="D14" s="37"/>
      <c r="E14" s="37"/>
      <c r="F14" s="37">
        <f t="shared" si="0"/>
        <v>0</v>
      </c>
      <c r="G14" s="37" t="e">
        <f t="shared" si="1"/>
        <v>#DIV/0!</v>
      </c>
      <c r="H14" s="42"/>
    </row>
    <row r="15" spans="1:8" ht="15.75" hidden="1" x14ac:dyDescent="0.25">
      <c r="A15" s="41">
        <v>9</v>
      </c>
      <c r="B15" s="33" t="s">
        <v>75</v>
      </c>
      <c r="C15" s="41" t="s">
        <v>25</v>
      </c>
      <c r="D15" s="36"/>
      <c r="E15" s="36"/>
      <c r="F15" s="51">
        <f t="shared" si="0"/>
        <v>0</v>
      </c>
      <c r="G15" s="51" t="e">
        <f t="shared" si="1"/>
        <v>#DIV/0!</v>
      </c>
      <c r="H15" s="42"/>
    </row>
    <row r="16" spans="1:8" ht="15.75" x14ac:dyDescent="0.25">
      <c r="A16" s="41">
        <v>5</v>
      </c>
      <c r="B16" s="33" t="s">
        <v>29</v>
      </c>
      <c r="C16" s="43" t="s">
        <v>25</v>
      </c>
      <c r="D16" s="36">
        <v>180</v>
      </c>
      <c r="E16" s="36">
        <v>210</v>
      </c>
      <c r="F16" s="36">
        <f t="shared" si="0"/>
        <v>30</v>
      </c>
      <c r="G16" s="36">
        <f t="shared" si="1"/>
        <v>16.666666666666671</v>
      </c>
      <c r="H16" s="42"/>
    </row>
    <row r="17" spans="1:8" ht="15.75" x14ac:dyDescent="0.25">
      <c r="A17" s="41">
        <v>6</v>
      </c>
      <c r="B17" s="33" t="s">
        <v>16</v>
      </c>
      <c r="C17" s="43" t="s">
        <v>69</v>
      </c>
      <c r="D17" s="36">
        <v>1010</v>
      </c>
      <c r="E17" s="36">
        <v>110</v>
      </c>
      <c r="F17" s="36">
        <f t="shared" si="0"/>
        <v>-900</v>
      </c>
      <c r="G17" s="36">
        <f t="shared" si="1"/>
        <v>-89.10891089108911</v>
      </c>
      <c r="H17" s="42"/>
    </row>
    <row r="18" spans="1:8" ht="15.75" x14ac:dyDescent="0.25">
      <c r="A18" s="41">
        <v>7</v>
      </c>
      <c r="B18" s="33" t="s">
        <v>74</v>
      </c>
      <c r="C18" s="43" t="s">
        <v>72</v>
      </c>
      <c r="D18" s="36">
        <v>4436</v>
      </c>
      <c r="E18" s="36">
        <v>2200</v>
      </c>
      <c r="F18" s="36">
        <f t="shared" si="0"/>
        <v>-2236</v>
      </c>
      <c r="G18" s="36">
        <f t="shared" si="1"/>
        <v>-50.405770964833188</v>
      </c>
      <c r="H18" s="42"/>
    </row>
    <row r="19" spans="1:8" ht="15.75" x14ac:dyDescent="0.25">
      <c r="A19" s="41">
        <v>8</v>
      </c>
      <c r="B19" s="33" t="s">
        <v>26</v>
      </c>
      <c r="C19" s="43" t="s">
        <v>25</v>
      </c>
      <c r="D19" s="102" t="s">
        <v>338</v>
      </c>
      <c r="E19" s="102" t="s">
        <v>346</v>
      </c>
      <c r="F19" s="45" t="s">
        <v>347</v>
      </c>
      <c r="G19" s="45" t="s">
        <v>348</v>
      </c>
      <c r="H19" s="42"/>
    </row>
    <row r="20" spans="1:8" ht="15.75" x14ac:dyDescent="0.25">
      <c r="A20" s="41">
        <v>9</v>
      </c>
      <c r="B20" s="33" t="s">
        <v>73</v>
      </c>
      <c r="C20" s="43" t="s">
        <v>19</v>
      </c>
      <c r="D20" s="51">
        <v>5.3</v>
      </c>
      <c r="E20" s="51">
        <v>5.3</v>
      </c>
      <c r="F20" s="51">
        <f t="shared" si="0"/>
        <v>0</v>
      </c>
      <c r="G20" s="51">
        <f t="shared" si="1"/>
        <v>0</v>
      </c>
      <c r="H20" s="42"/>
    </row>
    <row r="21" spans="1:8" ht="15.75" hidden="1" x14ac:dyDescent="0.25">
      <c r="A21" s="41">
        <v>15</v>
      </c>
      <c r="B21" s="33" t="s">
        <v>221</v>
      </c>
      <c r="C21" s="43" t="s">
        <v>25</v>
      </c>
      <c r="D21" s="36"/>
      <c r="E21" s="36"/>
      <c r="F21" s="51">
        <f t="shared" si="0"/>
        <v>0</v>
      </c>
      <c r="G21" s="51" t="e">
        <f t="shared" si="1"/>
        <v>#DIV/0!</v>
      </c>
      <c r="H21" s="42"/>
    </row>
    <row r="22" spans="1:8" ht="15.75" hidden="1" x14ac:dyDescent="0.25">
      <c r="A22" s="41">
        <v>16</v>
      </c>
      <c r="B22" s="33" t="s">
        <v>298</v>
      </c>
      <c r="C22" s="43" t="s">
        <v>25</v>
      </c>
      <c r="D22" s="36"/>
      <c r="E22" s="36"/>
      <c r="F22" s="51">
        <f t="shared" si="0"/>
        <v>0</v>
      </c>
      <c r="G22" s="51" t="e">
        <f t="shared" si="1"/>
        <v>#DIV/0!</v>
      </c>
      <c r="H22" s="42"/>
    </row>
    <row r="23" spans="1:8" ht="15.75" hidden="1" x14ac:dyDescent="0.25">
      <c r="A23" s="41">
        <v>17</v>
      </c>
      <c r="B23" s="33" t="s">
        <v>299</v>
      </c>
      <c r="C23" s="43" t="s">
        <v>25</v>
      </c>
      <c r="D23" s="36"/>
      <c r="E23" s="36"/>
      <c r="F23" s="51">
        <f t="shared" si="0"/>
        <v>0</v>
      </c>
      <c r="G23" s="51" t="e">
        <f t="shared" si="1"/>
        <v>#DIV/0!</v>
      </c>
      <c r="H23" s="42"/>
    </row>
    <row r="24" spans="1:8" ht="15.75" hidden="1" x14ac:dyDescent="0.25">
      <c r="A24" s="41">
        <v>18</v>
      </c>
      <c r="B24" s="33" t="s">
        <v>267</v>
      </c>
      <c r="C24" s="43" t="s">
        <v>25</v>
      </c>
      <c r="D24" s="36"/>
      <c r="E24" s="36"/>
      <c r="F24" s="51">
        <f t="shared" si="0"/>
        <v>0</v>
      </c>
      <c r="G24" s="51" t="e">
        <f t="shared" si="1"/>
        <v>#DIV/0!</v>
      </c>
      <c r="H24" s="42"/>
    </row>
    <row r="25" spans="1:8" ht="15.75" hidden="1" x14ac:dyDescent="0.25">
      <c r="A25" s="41">
        <v>19</v>
      </c>
      <c r="B25" s="33" t="s">
        <v>268</v>
      </c>
      <c r="C25" s="43" t="s">
        <v>25</v>
      </c>
      <c r="D25" s="36"/>
      <c r="E25" s="36"/>
      <c r="F25" s="51">
        <f t="shared" si="0"/>
        <v>0</v>
      </c>
      <c r="G25" s="51" t="e">
        <f t="shared" si="1"/>
        <v>#DIV/0!</v>
      </c>
      <c r="H25" s="42"/>
    </row>
    <row r="26" spans="1:8" ht="63" hidden="1" x14ac:dyDescent="0.25">
      <c r="A26" s="41">
        <v>10</v>
      </c>
      <c r="B26" s="33" t="s">
        <v>269</v>
      </c>
      <c r="C26" s="43" t="s">
        <v>69</v>
      </c>
      <c r="D26" s="51"/>
      <c r="E26" s="51"/>
      <c r="F26" s="51">
        <f t="shared" si="0"/>
        <v>0</v>
      </c>
      <c r="G26" s="51" t="e">
        <f t="shared" si="1"/>
        <v>#DIV/0!</v>
      </c>
      <c r="H26" s="42"/>
    </row>
    <row r="27" spans="1:8" ht="15.75" hidden="1" x14ac:dyDescent="0.25">
      <c r="A27" s="41">
        <v>21</v>
      </c>
      <c r="B27" s="33" t="s">
        <v>282</v>
      </c>
      <c r="C27" s="43" t="s">
        <v>283</v>
      </c>
      <c r="D27" s="51"/>
      <c r="E27" s="36"/>
      <c r="F27" s="51">
        <f t="shared" si="0"/>
        <v>0</v>
      </c>
      <c r="G27" s="51" t="e">
        <f t="shared" si="1"/>
        <v>#DIV/0!</v>
      </c>
      <c r="H27" s="42"/>
    </row>
    <row r="28" spans="1:8" ht="47.25" x14ac:dyDescent="0.25">
      <c r="A28" s="41">
        <v>10</v>
      </c>
      <c r="B28" s="33" t="s">
        <v>284</v>
      </c>
      <c r="C28" s="43" t="s">
        <v>13</v>
      </c>
      <c r="D28" s="51">
        <v>95</v>
      </c>
      <c r="E28" s="51">
        <v>98.9</v>
      </c>
      <c r="F28" s="51">
        <f t="shared" si="0"/>
        <v>3.9000000000000057</v>
      </c>
      <c r="G28" s="51">
        <f t="shared" si="1"/>
        <v>4.1052631578947398</v>
      </c>
      <c r="H28" s="42"/>
    </row>
    <row r="29" spans="1:8" ht="18.75" hidden="1" customHeight="1" x14ac:dyDescent="0.25">
      <c r="A29" s="41">
        <v>23</v>
      </c>
      <c r="B29" s="33" t="s">
        <v>285</v>
      </c>
      <c r="C29" s="43" t="s">
        <v>25</v>
      </c>
      <c r="D29" s="51"/>
      <c r="E29" s="51"/>
      <c r="F29" s="51">
        <f t="shared" si="0"/>
        <v>0</v>
      </c>
      <c r="G29" s="51" t="e">
        <f t="shared" si="1"/>
        <v>#DIV/0!</v>
      </c>
      <c r="H29" s="42"/>
    </row>
    <row r="30" spans="1:8" ht="35.25" hidden="1" customHeight="1" x14ac:dyDescent="0.25">
      <c r="A30" s="41">
        <v>24</v>
      </c>
      <c r="B30" s="33" t="s">
        <v>303</v>
      </c>
      <c r="C30" s="43" t="s">
        <v>25</v>
      </c>
      <c r="D30" s="51"/>
      <c r="E30" s="51"/>
      <c r="F30" s="51">
        <f t="shared" si="0"/>
        <v>0</v>
      </c>
      <c r="G30" s="51">
        <v>-100</v>
      </c>
      <c r="H30" s="42"/>
    </row>
    <row r="31" spans="1:8" ht="48" customHeight="1" x14ac:dyDescent="0.25">
      <c r="A31" s="41">
        <v>11</v>
      </c>
      <c r="B31" s="33" t="s">
        <v>300</v>
      </c>
      <c r="C31" s="43" t="s">
        <v>13</v>
      </c>
      <c r="D31" s="51">
        <v>100</v>
      </c>
      <c r="E31" s="51">
        <v>0</v>
      </c>
      <c r="F31" s="51">
        <f t="shared" si="0"/>
        <v>-100</v>
      </c>
      <c r="G31" s="51">
        <f t="shared" si="1"/>
        <v>-100</v>
      </c>
      <c r="H31" s="42"/>
    </row>
    <row r="32" spans="1:8" ht="49.5" customHeight="1" x14ac:dyDescent="0.25">
      <c r="A32" s="41">
        <v>12</v>
      </c>
      <c r="B32" s="33" t="s">
        <v>301</v>
      </c>
      <c r="C32" s="43" t="s">
        <v>13</v>
      </c>
      <c r="D32" s="51">
        <v>100</v>
      </c>
      <c r="E32" s="51">
        <v>100</v>
      </c>
      <c r="F32" s="51">
        <f t="shared" si="0"/>
        <v>0</v>
      </c>
      <c r="G32" s="51">
        <f t="shared" si="1"/>
        <v>0</v>
      </c>
      <c r="H32" s="42"/>
    </row>
    <row r="33" spans="1:8" ht="34.5" customHeight="1" x14ac:dyDescent="0.25">
      <c r="A33" s="41">
        <v>13</v>
      </c>
      <c r="B33" s="33" t="s">
        <v>305</v>
      </c>
      <c r="C33" s="43" t="s">
        <v>13</v>
      </c>
      <c r="D33" s="51">
        <v>100</v>
      </c>
      <c r="E33" s="51">
        <v>0</v>
      </c>
      <c r="F33" s="51">
        <f t="shared" si="0"/>
        <v>-100</v>
      </c>
      <c r="G33" s="51">
        <f t="shared" si="1"/>
        <v>-100</v>
      </c>
      <c r="H33" s="42"/>
    </row>
    <row r="34" spans="1:8" ht="82.5" customHeight="1" x14ac:dyDescent="0.25">
      <c r="A34" s="41">
        <v>14</v>
      </c>
      <c r="B34" s="33" t="s">
        <v>337</v>
      </c>
      <c r="C34" s="43" t="s">
        <v>13</v>
      </c>
      <c r="D34" s="36">
        <v>100</v>
      </c>
      <c r="E34" s="36">
        <v>100</v>
      </c>
      <c r="F34" s="51">
        <f t="shared" si="0"/>
        <v>0</v>
      </c>
      <c r="G34" s="51">
        <f t="shared" si="1"/>
        <v>0</v>
      </c>
      <c r="H34" s="42"/>
    </row>
    <row r="35" spans="1:8" ht="47.25" customHeight="1" x14ac:dyDescent="0.25">
      <c r="A35" s="41">
        <v>15</v>
      </c>
      <c r="B35" s="33" t="s">
        <v>306</v>
      </c>
      <c r="C35" s="43" t="s">
        <v>13</v>
      </c>
      <c r="D35" s="51">
        <v>100</v>
      </c>
      <c r="E35" s="51">
        <v>0</v>
      </c>
      <c r="F35" s="51">
        <f t="shared" si="0"/>
        <v>-100</v>
      </c>
      <c r="G35" s="51">
        <f t="shared" si="1"/>
        <v>-100</v>
      </c>
      <c r="H35" s="42"/>
    </row>
    <row r="36" spans="1:8" ht="18" customHeight="1" x14ac:dyDescent="0.25">
      <c r="A36" s="41">
        <v>17</v>
      </c>
      <c r="B36" s="33" t="s">
        <v>339</v>
      </c>
      <c r="C36" s="43" t="s">
        <v>340</v>
      </c>
      <c r="D36" s="36">
        <v>3</v>
      </c>
      <c r="E36" s="36">
        <v>0</v>
      </c>
      <c r="F36" s="36">
        <f t="shared" si="0"/>
        <v>-3</v>
      </c>
      <c r="G36" s="36">
        <f t="shared" si="1"/>
        <v>-100</v>
      </c>
      <c r="H36" s="42"/>
    </row>
    <row r="37" spans="1:8" ht="18" customHeight="1" x14ac:dyDescent="0.25">
      <c r="A37" s="41">
        <v>18</v>
      </c>
      <c r="B37" s="33" t="s">
        <v>285</v>
      </c>
      <c r="C37" s="43" t="s">
        <v>25</v>
      </c>
      <c r="D37" s="36">
        <v>3</v>
      </c>
      <c r="E37" s="36">
        <v>0</v>
      </c>
      <c r="F37" s="36">
        <f t="shared" si="0"/>
        <v>-3</v>
      </c>
      <c r="G37" s="36">
        <f t="shared" si="1"/>
        <v>-100</v>
      </c>
      <c r="H37" s="42"/>
    </row>
    <row r="38" spans="1:8" ht="18" customHeight="1" x14ac:dyDescent="0.25">
      <c r="A38" s="41">
        <v>19</v>
      </c>
      <c r="B38" s="33" t="s">
        <v>341</v>
      </c>
      <c r="C38" s="43" t="s">
        <v>71</v>
      </c>
      <c r="D38" s="36">
        <v>855</v>
      </c>
      <c r="E38" s="36">
        <v>0</v>
      </c>
      <c r="F38" s="36">
        <f t="shared" si="0"/>
        <v>-855</v>
      </c>
      <c r="G38" s="36">
        <f t="shared" si="1"/>
        <v>-100</v>
      </c>
      <c r="H38" s="42"/>
    </row>
    <row r="39" spans="1:8" ht="25.5" customHeight="1" x14ac:dyDescent="0.25">
      <c r="A39" s="40">
        <v>2</v>
      </c>
      <c r="B39" s="75" t="s">
        <v>79</v>
      </c>
      <c r="C39" s="79"/>
      <c r="D39" s="79"/>
      <c r="E39" s="79"/>
      <c r="F39" s="79"/>
      <c r="G39" s="79"/>
    </row>
    <row r="40" spans="1:8" ht="18.75" customHeight="1" x14ac:dyDescent="0.25">
      <c r="A40" s="41">
        <v>1</v>
      </c>
      <c r="B40" s="33" t="s">
        <v>290</v>
      </c>
      <c r="C40" s="43" t="s">
        <v>289</v>
      </c>
      <c r="D40" s="52">
        <v>5.45E-2</v>
      </c>
      <c r="E40" s="52">
        <v>3.5673999999999997E-2</v>
      </c>
      <c r="F40" s="52">
        <f>E40-D40</f>
        <v>-1.8826000000000002E-2</v>
      </c>
      <c r="G40" s="37">
        <f>E40/D40*100-100</f>
        <v>-34.543119266055058</v>
      </c>
      <c r="H40" s="44"/>
    </row>
    <row r="41" spans="1:8" ht="31.5" customHeight="1" x14ac:dyDescent="0.25">
      <c r="A41" s="45" t="s">
        <v>80</v>
      </c>
      <c r="B41" s="33" t="s">
        <v>85</v>
      </c>
      <c r="C41" s="43" t="s">
        <v>13</v>
      </c>
      <c r="D41" s="36">
        <v>100</v>
      </c>
      <c r="E41" s="36">
        <v>100</v>
      </c>
      <c r="F41" s="36">
        <f t="shared" ref="F41:F56" si="2">E41-D41</f>
        <v>0</v>
      </c>
      <c r="G41" s="51">
        <f t="shared" ref="G41:G46" si="3">E41/D41*100-100</f>
        <v>0</v>
      </c>
      <c r="H41" s="44"/>
    </row>
    <row r="42" spans="1:8" ht="35.25" customHeight="1" x14ac:dyDescent="0.25">
      <c r="A42" s="41">
        <v>3</v>
      </c>
      <c r="B42" s="33" t="s">
        <v>86</v>
      </c>
      <c r="C42" s="43" t="s">
        <v>13</v>
      </c>
      <c r="D42" s="36">
        <v>100</v>
      </c>
      <c r="E42" s="36">
        <v>100</v>
      </c>
      <c r="F42" s="36">
        <f t="shared" si="2"/>
        <v>0</v>
      </c>
      <c r="G42" s="51">
        <f t="shared" si="3"/>
        <v>0</v>
      </c>
      <c r="H42" s="44"/>
    </row>
    <row r="43" spans="1:8" ht="32.25" customHeight="1" x14ac:dyDescent="0.25">
      <c r="A43" s="41">
        <v>4</v>
      </c>
      <c r="B43" s="33" t="s">
        <v>322</v>
      </c>
      <c r="C43" s="43" t="s">
        <v>321</v>
      </c>
      <c r="D43" s="36">
        <v>6</v>
      </c>
      <c r="E43" s="36">
        <v>6</v>
      </c>
      <c r="F43" s="36">
        <f t="shared" si="2"/>
        <v>0</v>
      </c>
      <c r="G43" s="51">
        <f t="shared" si="3"/>
        <v>0</v>
      </c>
      <c r="H43" s="44"/>
    </row>
    <row r="44" spans="1:8" ht="19.5" customHeight="1" x14ac:dyDescent="0.25">
      <c r="A44" s="41">
        <v>5</v>
      </c>
      <c r="B44" s="33" t="s">
        <v>323</v>
      </c>
      <c r="C44" s="43" t="s">
        <v>321</v>
      </c>
      <c r="D44" s="36">
        <v>10</v>
      </c>
      <c r="E44" s="36">
        <v>0</v>
      </c>
      <c r="F44" s="36">
        <f t="shared" si="2"/>
        <v>-10</v>
      </c>
      <c r="G44" s="51">
        <f t="shared" si="3"/>
        <v>-100</v>
      </c>
      <c r="H44" s="44"/>
    </row>
    <row r="45" spans="1:8" ht="19.5" customHeight="1" x14ac:dyDescent="0.25">
      <c r="A45" s="45" t="s">
        <v>312</v>
      </c>
      <c r="B45" s="33" t="s">
        <v>271</v>
      </c>
      <c r="C45" s="43" t="s">
        <v>270</v>
      </c>
      <c r="D45" s="36">
        <v>10</v>
      </c>
      <c r="E45" s="36">
        <v>0</v>
      </c>
      <c r="F45" s="36">
        <f t="shared" si="2"/>
        <v>-10</v>
      </c>
      <c r="G45" s="51">
        <f t="shared" si="3"/>
        <v>-100</v>
      </c>
      <c r="H45" s="44"/>
    </row>
    <row r="46" spans="1:8" ht="49.5" customHeight="1" x14ac:dyDescent="0.25">
      <c r="A46" s="41">
        <v>7</v>
      </c>
      <c r="B46" s="33" t="s">
        <v>87</v>
      </c>
      <c r="C46" s="43" t="s">
        <v>23</v>
      </c>
      <c r="D46" s="36">
        <v>3</v>
      </c>
      <c r="E46" s="36">
        <v>0</v>
      </c>
      <c r="F46" s="36">
        <f t="shared" si="2"/>
        <v>-3</v>
      </c>
      <c r="G46" s="51">
        <f t="shared" si="3"/>
        <v>-100</v>
      </c>
      <c r="H46" s="44"/>
    </row>
    <row r="47" spans="1:8" ht="48" customHeight="1" x14ac:dyDescent="0.25">
      <c r="A47" s="41">
        <v>8</v>
      </c>
      <c r="B47" s="33" t="s">
        <v>88</v>
      </c>
      <c r="C47" s="43" t="s">
        <v>13</v>
      </c>
      <c r="D47" s="51">
        <v>9</v>
      </c>
      <c r="E47" s="51">
        <v>0</v>
      </c>
      <c r="F47" s="51">
        <f t="shared" si="2"/>
        <v>-9</v>
      </c>
      <c r="G47" s="51">
        <f>E47/D47*100-100</f>
        <v>-100</v>
      </c>
      <c r="H47" s="44"/>
    </row>
    <row r="48" spans="1:8" ht="33.75" customHeight="1" x14ac:dyDescent="0.25">
      <c r="A48" s="45" t="s">
        <v>311</v>
      </c>
      <c r="B48" s="33" t="s">
        <v>230</v>
      </c>
      <c r="C48" s="43"/>
      <c r="D48" s="37">
        <v>16.600000000000001</v>
      </c>
      <c r="E48" s="37">
        <v>0</v>
      </c>
      <c r="F48" s="37">
        <f t="shared" si="2"/>
        <v>-16.600000000000001</v>
      </c>
      <c r="G48" s="37">
        <f t="shared" ref="G48:G52" si="4">E48/D48*100-100</f>
        <v>-100</v>
      </c>
      <c r="H48" s="44"/>
    </row>
    <row r="49" spans="1:8" ht="63.75" customHeight="1" x14ac:dyDescent="0.25">
      <c r="A49" s="41">
        <v>10</v>
      </c>
      <c r="B49" s="33" t="s">
        <v>231</v>
      </c>
      <c r="C49" s="43" t="s">
        <v>71</v>
      </c>
      <c r="D49" s="51">
        <v>4452</v>
      </c>
      <c r="E49" s="51">
        <v>0</v>
      </c>
      <c r="F49" s="36">
        <f t="shared" si="2"/>
        <v>-4452</v>
      </c>
      <c r="G49" s="51">
        <f t="shared" si="4"/>
        <v>-100</v>
      </c>
      <c r="H49" s="44"/>
    </row>
    <row r="50" spans="1:8" ht="63.75" customHeight="1" x14ac:dyDescent="0.25">
      <c r="A50" s="41">
        <v>11</v>
      </c>
      <c r="B50" s="33" t="s">
        <v>324</v>
      </c>
      <c r="C50" s="43" t="s">
        <v>71</v>
      </c>
      <c r="D50" s="51">
        <v>1007</v>
      </c>
      <c r="E50" s="51">
        <v>0</v>
      </c>
      <c r="F50" s="36">
        <f t="shared" si="2"/>
        <v>-1007</v>
      </c>
      <c r="G50" s="51">
        <f t="shared" si="4"/>
        <v>-100</v>
      </c>
      <c r="H50" s="44"/>
    </row>
    <row r="51" spans="1:8" ht="33" customHeight="1" x14ac:dyDescent="0.25">
      <c r="A51" s="41">
        <v>12</v>
      </c>
      <c r="B51" s="33" t="s">
        <v>228</v>
      </c>
      <c r="C51" s="43" t="s">
        <v>13</v>
      </c>
      <c r="D51" s="51">
        <v>85</v>
      </c>
      <c r="E51" s="51">
        <v>100</v>
      </c>
      <c r="F51" s="36">
        <f t="shared" si="2"/>
        <v>15</v>
      </c>
      <c r="G51" s="51">
        <f t="shared" si="4"/>
        <v>17.64705882352942</v>
      </c>
      <c r="H51" s="44"/>
    </row>
    <row r="52" spans="1:8" ht="50.25" customHeight="1" x14ac:dyDescent="0.25">
      <c r="A52" s="45" t="s">
        <v>302</v>
      </c>
      <c r="B52" s="33" t="s">
        <v>232</v>
      </c>
      <c r="C52" s="43" t="s">
        <v>71</v>
      </c>
      <c r="D52" s="37">
        <v>9.6999999999999993</v>
      </c>
      <c r="E52" s="37">
        <v>0</v>
      </c>
      <c r="F52" s="37">
        <f t="shared" si="2"/>
        <v>-9.6999999999999993</v>
      </c>
      <c r="G52" s="37">
        <f t="shared" si="4"/>
        <v>-100</v>
      </c>
      <c r="H52" s="44"/>
    </row>
    <row r="53" spans="1:8" ht="18.75" customHeight="1" x14ac:dyDescent="0.25">
      <c r="A53" s="41">
        <v>14</v>
      </c>
      <c r="B53" s="33" t="s">
        <v>249</v>
      </c>
      <c r="C53" s="43" t="s">
        <v>252</v>
      </c>
      <c r="D53" s="36">
        <v>6</v>
      </c>
      <c r="E53" s="36">
        <v>3</v>
      </c>
      <c r="F53" s="36">
        <f t="shared" si="2"/>
        <v>-3</v>
      </c>
      <c r="G53" s="51">
        <f>E53/D53*100-100</f>
        <v>-50</v>
      </c>
      <c r="H53" s="44"/>
    </row>
    <row r="54" spans="1:8" ht="34.5" customHeight="1" x14ac:dyDescent="0.25">
      <c r="A54" s="41">
        <v>15</v>
      </c>
      <c r="B54" s="33" t="s">
        <v>326</v>
      </c>
      <c r="C54" s="43" t="s">
        <v>325</v>
      </c>
      <c r="D54" s="51">
        <v>1721.3</v>
      </c>
      <c r="E54" s="36">
        <v>0</v>
      </c>
      <c r="F54" s="36">
        <f t="shared" si="2"/>
        <v>-1721.3</v>
      </c>
      <c r="G54" s="51">
        <f>E54/D54*100-100</f>
        <v>-100</v>
      </c>
      <c r="H54" s="44"/>
    </row>
    <row r="55" spans="1:8" ht="33.75" customHeight="1" x14ac:dyDescent="0.25">
      <c r="A55" s="45" t="s">
        <v>336</v>
      </c>
      <c r="B55" s="33" t="s">
        <v>287</v>
      </c>
      <c r="C55" s="43" t="s">
        <v>286</v>
      </c>
      <c r="D55" s="52">
        <v>18.352499999999999</v>
      </c>
      <c r="E55" s="52">
        <v>6.4138999999999999</v>
      </c>
      <c r="F55" s="53">
        <f t="shared" si="2"/>
        <v>-11.938599999999999</v>
      </c>
      <c r="G55" s="51">
        <f t="shared" ref="G55:G56" si="5">E55/D55*100-100</f>
        <v>-65.051627843618036</v>
      </c>
      <c r="H55" s="44"/>
    </row>
    <row r="56" spans="1:8" ht="33.75" customHeight="1" x14ac:dyDescent="0.25">
      <c r="A56" s="41">
        <v>17</v>
      </c>
      <c r="B56" s="33" t="s">
        <v>288</v>
      </c>
      <c r="C56" s="43" t="s">
        <v>23</v>
      </c>
      <c r="D56" s="36">
        <v>1249</v>
      </c>
      <c r="E56" s="36">
        <v>449</v>
      </c>
      <c r="F56" s="36">
        <f t="shared" si="2"/>
        <v>-800</v>
      </c>
      <c r="G56" s="51">
        <f t="shared" si="5"/>
        <v>-64.051240992794234</v>
      </c>
      <c r="H56" s="44"/>
    </row>
    <row r="57" spans="1:8" ht="39" customHeight="1" x14ac:dyDescent="0.25">
      <c r="A57" s="40">
        <v>3</v>
      </c>
      <c r="B57" s="75" t="s">
        <v>157</v>
      </c>
      <c r="C57" s="74"/>
      <c r="D57" s="74"/>
      <c r="E57" s="74"/>
      <c r="F57" s="74"/>
      <c r="G57" s="74"/>
    </row>
    <row r="58" spans="1:8" ht="29.25" customHeight="1" x14ac:dyDescent="0.25">
      <c r="A58" s="41">
        <v>1</v>
      </c>
      <c r="B58" s="46" t="s">
        <v>89</v>
      </c>
      <c r="C58" s="41" t="s">
        <v>24</v>
      </c>
      <c r="D58" s="51">
        <v>201.6</v>
      </c>
      <c r="E58" s="51">
        <v>105</v>
      </c>
      <c r="F58" s="51">
        <f t="shared" ref="F58:F63" si="6">E58-D58</f>
        <v>-96.6</v>
      </c>
      <c r="G58" s="51">
        <f t="shared" ref="G58:G63" si="7">E58/D58*100-100</f>
        <v>-47.916666666666664</v>
      </c>
      <c r="H58" s="44"/>
    </row>
    <row r="59" spans="1:8" ht="50.25" customHeight="1" x14ac:dyDescent="0.25">
      <c r="A59" s="41">
        <v>2</v>
      </c>
      <c r="B59" s="46" t="s">
        <v>90</v>
      </c>
      <c r="C59" s="41" t="s">
        <v>13</v>
      </c>
      <c r="D59" s="51">
        <v>6.2</v>
      </c>
      <c r="E59" s="51">
        <v>0</v>
      </c>
      <c r="F59" s="51">
        <f t="shared" si="6"/>
        <v>-6.2</v>
      </c>
      <c r="G59" s="51">
        <f t="shared" si="7"/>
        <v>-100</v>
      </c>
      <c r="H59" s="44"/>
    </row>
    <row r="60" spans="1:8" ht="18" customHeight="1" x14ac:dyDescent="0.25">
      <c r="A60" s="41">
        <v>3</v>
      </c>
      <c r="B60" s="46" t="s">
        <v>43</v>
      </c>
      <c r="C60" s="41" t="s">
        <v>24</v>
      </c>
      <c r="D60" s="51">
        <v>81</v>
      </c>
      <c r="E60" s="51">
        <v>79.8</v>
      </c>
      <c r="F60" s="51">
        <f t="shared" si="6"/>
        <v>-1.2000000000000028</v>
      </c>
      <c r="G60" s="51">
        <f t="shared" si="7"/>
        <v>-1.481481481481481</v>
      </c>
      <c r="H60" s="44"/>
    </row>
    <row r="61" spans="1:8" ht="34.5" customHeight="1" x14ac:dyDescent="0.25">
      <c r="A61" s="41">
        <v>4</v>
      </c>
      <c r="B61" s="46" t="s">
        <v>222</v>
      </c>
      <c r="C61" s="41" t="s">
        <v>13</v>
      </c>
      <c r="D61" s="51">
        <v>25.2</v>
      </c>
      <c r="E61" s="51">
        <v>20.100000000000001</v>
      </c>
      <c r="F61" s="51">
        <f t="shared" si="6"/>
        <v>-5.0999999999999979</v>
      </c>
      <c r="G61" s="51">
        <f t="shared" si="7"/>
        <v>-20.238095238095227</v>
      </c>
      <c r="H61" s="44"/>
    </row>
    <row r="62" spans="1:8" ht="34.5" customHeight="1" x14ac:dyDescent="0.25">
      <c r="A62" s="41">
        <v>5</v>
      </c>
      <c r="B62" s="46" t="s">
        <v>272</v>
      </c>
      <c r="C62" s="41" t="s">
        <v>13</v>
      </c>
      <c r="D62" s="51">
        <v>1.3</v>
      </c>
      <c r="E62" s="51">
        <v>0.4</v>
      </c>
      <c r="F62" s="51">
        <f t="shared" si="6"/>
        <v>-0.9</v>
      </c>
      <c r="G62" s="51">
        <f t="shared" si="7"/>
        <v>-69.230769230769226</v>
      </c>
      <c r="H62" s="44"/>
    </row>
    <row r="63" spans="1:8" ht="20.25" customHeight="1" x14ac:dyDescent="0.25">
      <c r="A63" s="41"/>
      <c r="B63" s="46" t="s">
        <v>327</v>
      </c>
      <c r="C63" s="41" t="s">
        <v>23</v>
      </c>
      <c r="D63" s="36">
        <v>5</v>
      </c>
      <c r="E63" s="36">
        <v>5</v>
      </c>
      <c r="F63" s="36">
        <f t="shared" si="6"/>
        <v>0</v>
      </c>
      <c r="G63" s="36">
        <f t="shared" si="7"/>
        <v>0</v>
      </c>
      <c r="H63" s="44"/>
    </row>
    <row r="64" spans="1:8" ht="25.5" customHeight="1" x14ac:dyDescent="0.25">
      <c r="A64" s="40">
        <v>4</v>
      </c>
      <c r="B64" s="75" t="s">
        <v>91</v>
      </c>
      <c r="C64" s="74"/>
      <c r="D64" s="74"/>
      <c r="E64" s="74"/>
      <c r="F64" s="74"/>
      <c r="G64" s="74"/>
    </row>
    <row r="65" spans="1:8" ht="81.75" customHeight="1" x14ac:dyDescent="0.25">
      <c r="A65" s="41">
        <v>1</v>
      </c>
      <c r="B65" s="47" t="s">
        <v>93</v>
      </c>
      <c r="C65" s="37" t="s">
        <v>13</v>
      </c>
      <c r="D65" s="51">
        <v>74.599999999999994</v>
      </c>
      <c r="E65" s="51">
        <v>80</v>
      </c>
      <c r="F65" s="51">
        <f t="shared" ref="F65:F70" si="8">E65-D65</f>
        <v>5.4000000000000057</v>
      </c>
      <c r="G65" s="51">
        <f t="shared" ref="G65:G70" si="9">E65/D65*100-100</f>
        <v>7.2386058981233248</v>
      </c>
      <c r="H65" s="44"/>
    </row>
    <row r="66" spans="1:8" ht="30.75" customHeight="1" x14ac:dyDescent="0.25">
      <c r="A66" s="41">
        <v>2</v>
      </c>
      <c r="B66" s="47" t="s">
        <v>94</v>
      </c>
      <c r="C66" s="37" t="s">
        <v>23</v>
      </c>
      <c r="D66" s="36">
        <v>3090</v>
      </c>
      <c r="E66" s="36">
        <v>2547</v>
      </c>
      <c r="F66" s="36">
        <f t="shared" si="8"/>
        <v>-543</v>
      </c>
      <c r="G66" s="36">
        <f t="shared" si="9"/>
        <v>-17.572815533980574</v>
      </c>
      <c r="H66" s="44"/>
    </row>
    <row r="67" spans="1:8" ht="33" customHeight="1" x14ac:dyDescent="0.25">
      <c r="A67" s="41">
        <v>3</v>
      </c>
      <c r="B67" s="47" t="s">
        <v>95</v>
      </c>
      <c r="C67" s="37" t="s">
        <v>23</v>
      </c>
      <c r="D67" s="36">
        <v>4585</v>
      </c>
      <c r="E67" s="36">
        <v>3846</v>
      </c>
      <c r="F67" s="36">
        <f t="shared" si="8"/>
        <v>-739</v>
      </c>
      <c r="G67" s="51">
        <f t="shared" si="9"/>
        <v>-16.11777535441658</v>
      </c>
      <c r="H67" s="44"/>
    </row>
    <row r="68" spans="1:8" ht="97.5" customHeight="1" x14ac:dyDescent="0.25">
      <c r="A68" s="41">
        <v>4</v>
      </c>
      <c r="B68" s="47" t="s">
        <v>92</v>
      </c>
      <c r="C68" s="37" t="s">
        <v>13</v>
      </c>
      <c r="D68" s="51">
        <v>15.3</v>
      </c>
      <c r="E68" s="51">
        <v>12.5</v>
      </c>
      <c r="F68" s="36">
        <f t="shared" si="8"/>
        <v>-2.8000000000000007</v>
      </c>
      <c r="G68" s="51">
        <f t="shared" si="9"/>
        <v>-18.300653594771248</v>
      </c>
      <c r="H68" s="44"/>
    </row>
    <row r="69" spans="1:8" ht="35.25" customHeight="1" x14ac:dyDescent="0.25">
      <c r="A69" s="41">
        <v>5</v>
      </c>
      <c r="B69" s="47" t="s">
        <v>96</v>
      </c>
      <c r="C69" s="37" t="s">
        <v>24</v>
      </c>
      <c r="D69" s="36">
        <v>200</v>
      </c>
      <c r="E69" s="36">
        <v>124</v>
      </c>
      <c r="F69" s="36">
        <f t="shared" si="8"/>
        <v>-76</v>
      </c>
      <c r="G69" s="51">
        <f t="shared" si="9"/>
        <v>-38</v>
      </c>
      <c r="H69" s="44"/>
    </row>
    <row r="70" spans="1:8" ht="48" customHeight="1" x14ac:dyDescent="0.25">
      <c r="A70" s="41">
        <v>6</v>
      </c>
      <c r="B70" s="47" t="s">
        <v>97</v>
      </c>
      <c r="C70" s="37" t="s">
        <v>23</v>
      </c>
      <c r="D70" s="36">
        <v>1550</v>
      </c>
      <c r="E70" s="36">
        <v>622</v>
      </c>
      <c r="F70" s="36">
        <f t="shared" si="8"/>
        <v>-928</v>
      </c>
      <c r="G70" s="51">
        <f t="shared" si="9"/>
        <v>-59.87096774193548</v>
      </c>
      <c r="H70" s="44"/>
    </row>
    <row r="71" spans="1:8" ht="30.75" customHeight="1" x14ac:dyDescent="0.25">
      <c r="A71" s="40">
        <v>5</v>
      </c>
      <c r="B71" s="75" t="s">
        <v>98</v>
      </c>
      <c r="C71" s="74"/>
      <c r="D71" s="74"/>
      <c r="E71" s="74"/>
      <c r="F71" s="74"/>
      <c r="G71" s="74"/>
    </row>
    <row r="72" spans="1:8" ht="33.75" customHeight="1" x14ac:dyDescent="0.25">
      <c r="A72" s="41">
        <v>1</v>
      </c>
      <c r="B72" s="33" t="s">
        <v>99</v>
      </c>
      <c r="C72" s="41" t="s">
        <v>13</v>
      </c>
      <c r="D72" s="51">
        <v>100</v>
      </c>
      <c r="E72" s="37">
        <v>53.47</v>
      </c>
      <c r="F72" s="37">
        <f>E72-D72</f>
        <v>-46.53</v>
      </c>
      <c r="G72" s="37">
        <f>E72/D72*100-100</f>
        <v>-46.53</v>
      </c>
    </row>
    <row r="73" spans="1:8" ht="32.25" customHeight="1" x14ac:dyDescent="0.25">
      <c r="A73" s="41">
        <v>2</v>
      </c>
      <c r="B73" s="33" t="s">
        <v>44</v>
      </c>
      <c r="C73" s="41" t="s">
        <v>13</v>
      </c>
      <c r="D73" s="37">
        <v>100</v>
      </c>
      <c r="E73" s="37">
        <v>83.35</v>
      </c>
      <c r="F73" s="37">
        <f>E73-D73</f>
        <v>-16.650000000000006</v>
      </c>
      <c r="G73" s="37">
        <f>E73/D73*100-100</f>
        <v>-16.650000000000006</v>
      </c>
    </row>
    <row r="74" spans="1:8" ht="23.25" customHeight="1" x14ac:dyDescent="0.25">
      <c r="A74" s="40">
        <v>6</v>
      </c>
      <c r="B74" s="75" t="s">
        <v>100</v>
      </c>
      <c r="C74" s="74"/>
      <c r="D74" s="74"/>
      <c r="E74" s="74"/>
      <c r="F74" s="74"/>
      <c r="G74" s="74"/>
    </row>
    <row r="75" spans="1:8" ht="33" customHeight="1" x14ac:dyDescent="0.25">
      <c r="A75" s="41">
        <v>1</v>
      </c>
      <c r="B75" s="33" t="s">
        <v>250</v>
      </c>
      <c r="C75" s="41" t="s">
        <v>23</v>
      </c>
      <c r="D75" s="36">
        <v>1052</v>
      </c>
      <c r="E75" s="36">
        <v>974</v>
      </c>
      <c r="F75" s="51">
        <f>E75-D75</f>
        <v>-78</v>
      </c>
      <c r="G75" s="51">
        <f>E75/D75*100-100</f>
        <v>-7.4144486692015192</v>
      </c>
      <c r="H75" s="44"/>
    </row>
    <row r="76" spans="1:8" ht="48.75" customHeight="1" x14ac:dyDescent="0.25">
      <c r="A76" s="45" t="s">
        <v>80</v>
      </c>
      <c r="B76" s="33" t="s">
        <v>102</v>
      </c>
      <c r="C76" s="41" t="s">
        <v>13</v>
      </c>
      <c r="D76" s="51">
        <v>100</v>
      </c>
      <c r="E76" s="51">
        <v>100</v>
      </c>
      <c r="F76" s="51">
        <f>E76-D76</f>
        <v>0</v>
      </c>
      <c r="G76" s="51">
        <f>E76/D76*100-100</f>
        <v>0</v>
      </c>
      <c r="H76" s="44"/>
    </row>
    <row r="77" spans="1:8" ht="48" customHeight="1" x14ac:dyDescent="0.25">
      <c r="A77" s="45" t="s">
        <v>62</v>
      </c>
      <c r="B77" s="33" t="s">
        <v>103</v>
      </c>
      <c r="C77" s="41" t="s">
        <v>13</v>
      </c>
      <c r="D77" s="51">
        <v>33.1</v>
      </c>
      <c r="E77" s="51">
        <v>34.799999999999997</v>
      </c>
      <c r="F77" s="51">
        <f>E77-D77</f>
        <v>1.6999999999999957</v>
      </c>
      <c r="G77" s="51">
        <f>E77/D77*100-100</f>
        <v>5.1359516616314096</v>
      </c>
      <c r="H77" s="44"/>
    </row>
    <row r="78" spans="1:8" ht="48" customHeight="1" x14ac:dyDescent="0.25">
      <c r="A78" s="41">
        <v>4</v>
      </c>
      <c r="B78" s="33" t="s">
        <v>104</v>
      </c>
      <c r="C78" s="41" t="s">
        <v>13</v>
      </c>
      <c r="D78" s="51">
        <v>56.1</v>
      </c>
      <c r="E78" s="51">
        <v>44.9</v>
      </c>
      <c r="F78" s="51">
        <f t="shared" ref="F78:F98" si="10">E78-D78</f>
        <v>-11.200000000000003</v>
      </c>
      <c r="G78" s="51">
        <f t="shared" ref="G78:G98" si="11">E78/D78*100-100</f>
        <v>-19.964349376114086</v>
      </c>
      <c r="H78" s="44"/>
    </row>
    <row r="79" spans="1:8" ht="32.25" customHeight="1" x14ac:dyDescent="0.25">
      <c r="A79" s="41">
        <v>5</v>
      </c>
      <c r="B79" s="33" t="s">
        <v>223</v>
      </c>
      <c r="C79" s="41" t="s">
        <v>13</v>
      </c>
      <c r="D79" s="51">
        <v>84.1</v>
      </c>
      <c r="E79" s="51">
        <v>67</v>
      </c>
      <c r="F79" s="51">
        <f t="shared" si="10"/>
        <v>-17.099999999999994</v>
      </c>
      <c r="G79" s="51">
        <f t="shared" si="11"/>
        <v>-20.33293697978597</v>
      </c>
      <c r="H79" s="44"/>
    </row>
    <row r="80" spans="1:8" ht="47.25" customHeight="1" x14ac:dyDescent="0.25">
      <c r="A80" s="45" t="s">
        <v>312</v>
      </c>
      <c r="B80" s="33" t="s">
        <v>105</v>
      </c>
      <c r="C80" s="41" t="s">
        <v>13</v>
      </c>
      <c r="D80" s="51">
        <v>23.5</v>
      </c>
      <c r="E80" s="51">
        <v>45</v>
      </c>
      <c r="F80" s="51">
        <f t="shared" si="10"/>
        <v>21.5</v>
      </c>
      <c r="G80" s="51">
        <f t="shared" si="11"/>
        <v>91.489361702127667</v>
      </c>
      <c r="H80" s="44"/>
    </row>
    <row r="81" spans="1:8" ht="18.75" customHeight="1" x14ac:dyDescent="0.25">
      <c r="A81" s="41">
        <v>7</v>
      </c>
      <c r="B81" s="33" t="s">
        <v>106</v>
      </c>
      <c r="C81" s="41" t="s">
        <v>13</v>
      </c>
      <c r="D81" s="51">
        <v>83</v>
      </c>
      <c r="E81" s="51">
        <v>86.8</v>
      </c>
      <c r="F81" s="51">
        <f t="shared" si="10"/>
        <v>3.7999999999999972</v>
      </c>
      <c r="G81" s="51">
        <f t="shared" si="11"/>
        <v>4.578313253012027</v>
      </c>
      <c r="H81" s="44"/>
    </row>
    <row r="82" spans="1:8" ht="48.75" customHeight="1" x14ac:dyDescent="0.25">
      <c r="A82" s="41">
        <v>8</v>
      </c>
      <c r="B82" s="33" t="s">
        <v>107</v>
      </c>
      <c r="C82" s="41" t="s">
        <v>13</v>
      </c>
      <c r="D82" s="51">
        <v>10</v>
      </c>
      <c r="E82" s="51">
        <v>14</v>
      </c>
      <c r="F82" s="51">
        <f t="shared" si="10"/>
        <v>4</v>
      </c>
      <c r="G82" s="51">
        <f t="shared" si="11"/>
        <v>40</v>
      </c>
      <c r="H82" s="44"/>
    </row>
    <row r="83" spans="1:8" ht="30.75" customHeight="1" x14ac:dyDescent="0.25">
      <c r="A83" s="45" t="s">
        <v>311</v>
      </c>
      <c r="B83" s="33" t="s">
        <v>108</v>
      </c>
      <c r="C83" s="41" t="s">
        <v>13</v>
      </c>
      <c r="D83" s="51">
        <v>97</v>
      </c>
      <c r="E83" s="51">
        <v>57</v>
      </c>
      <c r="F83" s="51">
        <f t="shared" si="10"/>
        <v>-40</v>
      </c>
      <c r="G83" s="51">
        <f t="shared" si="11"/>
        <v>-41.237113402061851</v>
      </c>
      <c r="H83" s="44"/>
    </row>
    <row r="84" spans="1:8" ht="34.5" customHeight="1" x14ac:dyDescent="0.25">
      <c r="A84" s="41">
        <v>10</v>
      </c>
      <c r="B84" s="33" t="s">
        <v>109</v>
      </c>
      <c r="C84" s="41" t="s">
        <v>23</v>
      </c>
      <c r="D84" s="36">
        <v>840</v>
      </c>
      <c r="E84" s="36">
        <v>580</v>
      </c>
      <c r="F84" s="36">
        <f t="shared" si="10"/>
        <v>-260</v>
      </c>
      <c r="G84" s="51">
        <f t="shared" si="11"/>
        <v>-30.952380952380949</v>
      </c>
      <c r="H84" s="44"/>
    </row>
    <row r="85" spans="1:8" ht="32.25" customHeight="1" x14ac:dyDescent="0.25">
      <c r="A85" s="41">
        <v>11</v>
      </c>
      <c r="B85" s="33" t="s">
        <v>101</v>
      </c>
      <c r="C85" s="41" t="s">
        <v>23</v>
      </c>
      <c r="D85" s="36">
        <v>3250</v>
      </c>
      <c r="E85" s="36">
        <v>2900</v>
      </c>
      <c r="F85" s="36">
        <f t="shared" si="10"/>
        <v>-350</v>
      </c>
      <c r="G85" s="51">
        <f t="shared" si="11"/>
        <v>-10.769230769230759</v>
      </c>
      <c r="H85" s="44"/>
    </row>
    <row r="86" spans="1:8" ht="18" customHeight="1" x14ac:dyDescent="0.25">
      <c r="A86" s="41">
        <v>12</v>
      </c>
      <c r="B86" s="33" t="s">
        <v>110</v>
      </c>
      <c r="C86" s="41" t="s">
        <v>23</v>
      </c>
      <c r="D86" s="36">
        <v>650</v>
      </c>
      <c r="E86" s="36">
        <v>550</v>
      </c>
      <c r="F86" s="36">
        <f t="shared" si="10"/>
        <v>-100</v>
      </c>
      <c r="G86" s="51">
        <f t="shared" si="11"/>
        <v>-15.384615384615387</v>
      </c>
      <c r="H86" s="44"/>
    </row>
    <row r="87" spans="1:8" ht="64.5" customHeight="1" x14ac:dyDescent="0.25">
      <c r="A87" s="41">
        <v>13</v>
      </c>
      <c r="B87" s="33" t="s">
        <v>111</v>
      </c>
      <c r="C87" s="41" t="s">
        <v>13</v>
      </c>
      <c r="D87" s="36">
        <v>15</v>
      </c>
      <c r="E87" s="36">
        <v>24</v>
      </c>
      <c r="F87" s="36">
        <f t="shared" si="10"/>
        <v>9</v>
      </c>
      <c r="G87" s="36">
        <f t="shared" si="11"/>
        <v>60</v>
      </c>
      <c r="H87" s="44"/>
    </row>
    <row r="88" spans="1:8" ht="45.75" customHeight="1" x14ac:dyDescent="0.25">
      <c r="A88" s="41">
        <v>14</v>
      </c>
      <c r="B88" s="33" t="s">
        <v>112</v>
      </c>
      <c r="C88" s="41" t="s">
        <v>13</v>
      </c>
      <c r="D88" s="51">
        <v>11.5</v>
      </c>
      <c r="E88" s="51">
        <v>54.5</v>
      </c>
      <c r="F88" s="51">
        <f t="shared" si="10"/>
        <v>43</v>
      </c>
      <c r="G88" s="51">
        <f t="shared" si="11"/>
        <v>373.91304347826082</v>
      </c>
      <c r="H88" s="44"/>
    </row>
    <row r="89" spans="1:8" ht="48" customHeight="1" x14ac:dyDescent="0.25">
      <c r="A89" s="41">
        <v>15</v>
      </c>
      <c r="B89" s="33" t="s">
        <v>113</v>
      </c>
      <c r="C89" s="41" t="s">
        <v>13</v>
      </c>
      <c r="D89" s="36">
        <v>100</v>
      </c>
      <c r="E89" s="36">
        <v>30</v>
      </c>
      <c r="F89" s="36">
        <f t="shared" si="10"/>
        <v>-70</v>
      </c>
      <c r="G89" s="36">
        <f t="shared" si="11"/>
        <v>-70</v>
      </c>
      <c r="H89" s="44"/>
    </row>
    <row r="90" spans="1:8" ht="34.5" customHeight="1" x14ac:dyDescent="0.25">
      <c r="A90" s="41">
        <v>16</v>
      </c>
      <c r="B90" s="33" t="s">
        <v>114</v>
      </c>
      <c r="C90" s="41" t="s">
        <v>13</v>
      </c>
      <c r="D90" s="36">
        <v>100</v>
      </c>
      <c r="E90" s="36">
        <v>100</v>
      </c>
      <c r="F90" s="36">
        <f t="shared" si="10"/>
        <v>0</v>
      </c>
      <c r="G90" s="36">
        <f t="shared" si="11"/>
        <v>0</v>
      </c>
      <c r="H90" s="44"/>
    </row>
    <row r="91" spans="1:8" ht="63" customHeight="1" x14ac:dyDescent="0.25">
      <c r="A91" s="41">
        <v>17</v>
      </c>
      <c r="B91" s="33" t="s">
        <v>115</v>
      </c>
      <c r="C91" s="41" t="s">
        <v>13</v>
      </c>
      <c r="D91" s="36">
        <v>100</v>
      </c>
      <c r="E91" s="36">
        <v>100</v>
      </c>
      <c r="F91" s="36">
        <f t="shared" si="10"/>
        <v>0</v>
      </c>
      <c r="G91" s="36">
        <f t="shared" si="11"/>
        <v>0</v>
      </c>
      <c r="H91" s="44"/>
    </row>
    <row r="92" spans="1:8" ht="48" customHeight="1" x14ac:dyDescent="0.25">
      <c r="A92" s="41">
        <v>18</v>
      </c>
      <c r="B92" s="33" t="s">
        <v>273</v>
      </c>
      <c r="C92" s="41" t="s">
        <v>13</v>
      </c>
      <c r="D92" s="36">
        <v>100</v>
      </c>
      <c r="E92" s="36">
        <v>100</v>
      </c>
      <c r="F92" s="36">
        <f t="shared" si="10"/>
        <v>0</v>
      </c>
      <c r="G92" s="36">
        <f t="shared" si="11"/>
        <v>0</v>
      </c>
      <c r="H92" s="44"/>
    </row>
    <row r="93" spans="1:8" ht="49.5" customHeight="1" x14ac:dyDescent="0.25">
      <c r="A93" s="41">
        <v>19</v>
      </c>
      <c r="B93" s="33" t="s">
        <v>242</v>
      </c>
      <c r="C93" s="41" t="s">
        <v>23</v>
      </c>
      <c r="D93" s="36">
        <v>15</v>
      </c>
      <c r="E93" s="36">
        <v>15</v>
      </c>
      <c r="F93" s="36">
        <f t="shared" si="10"/>
        <v>0</v>
      </c>
      <c r="G93" s="36">
        <f t="shared" si="11"/>
        <v>0</v>
      </c>
      <c r="H93" s="44"/>
    </row>
    <row r="94" spans="1:8" ht="31.5" customHeight="1" x14ac:dyDescent="0.25">
      <c r="A94" s="41">
        <v>20</v>
      </c>
      <c r="B94" s="33" t="s">
        <v>224</v>
      </c>
      <c r="C94" s="41" t="s">
        <v>13</v>
      </c>
      <c r="D94" s="51">
        <v>27</v>
      </c>
      <c r="E94" s="51">
        <v>18</v>
      </c>
      <c r="F94" s="51">
        <f t="shared" si="10"/>
        <v>-9</v>
      </c>
      <c r="G94" s="51">
        <f t="shared" si="11"/>
        <v>-33.333333333333343</v>
      </c>
      <c r="H94" s="44"/>
    </row>
    <row r="95" spans="1:8" ht="31.5" customHeight="1" x14ac:dyDescent="0.25">
      <c r="A95" s="41">
        <v>21</v>
      </c>
      <c r="B95" s="33" t="s">
        <v>225</v>
      </c>
      <c r="C95" s="41" t="s">
        <v>13</v>
      </c>
      <c r="D95" s="51">
        <v>98</v>
      </c>
      <c r="E95" s="51">
        <v>100</v>
      </c>
      <c r="F95" s="51">
        <f t="shared" si="10"/>
        <v>2</v>
      </c>
      <c r="G95" s="51">
        <f t="shared" si="11"/>
        <v>2.0408163265306172</v>
      </c>
      <c r="H95" s="44"/>
    </row>
    <row r="96" spans="1:8" ht="32.25" customHeight="1" x14ac:dyDescent="0.25">
      <c r="A96" s="41">
        <v>22</v>
      </c>
      <c r="B96" s="33" t="s">
        <v>226</v>
      </c>
      <c r="C96" s="41" t="s">
        <v>13</v>
      </c>
      <c r="D96" s="37">
        <v>90.9</v>
      </c>
      <c r="E96" s="37">
        <v>89.72</v>
      </c>
      <c r="F96" s="37">
        <f t="shared" si="10"/>
        <v>-1.1800000000000068</v>
      </c>
      <c r="G96" s="37">
        <f t="shared" si="11"/>
        <v>-1.2981298129813013</v>
      </c>
      <c r="H96" s="44"/>
    </row>
    <row r="97" spans="1:8" ht="46.5" customHeight="1" x14ac:dyDescent="0.25">
      <c r="A97" s="41">
        <v>23</v>
      </c>
      <c r="B97" s="33" t="s">
        <v>274</v>
      </c>
      <c r="C97" s="41" t="s">
        <v>13</v>
      </c>
      <c r="D97" s="51">
        <v>100</v>
      </c>
      <c r="E97" s="51">
        <v>100</v>
      </c>
      <c r="F97" s="51">
        <f t="shared" si="10"/>
        <v>0</v>
      </c>
      <c r="G97" s="51">
        <f t="shared" si="11"/>
        <v>0</v>
      </c>
      <c r="H97" s="44"/>
    </row>
    <row r="98" spans="1:8" ht="63" customHeight="1" x14ac:dyDescent="0.25">
      <c r="A98" s="41">
        <v>24</v>
      </c>
      <c r="B98" s="33" t="s">
        <v>275</v>
      </c>
      <c r="C98" s="41" t="s">
        <v>13</v>
      </c>
      <c r="D98" s="51">
        <v>100</v>
      </c>
      <c r="E98" s="51">
        <v>100</v>
      </c>
      <c r="F98" s="51">
        <f t="shared" si="10"/>
        <v>0</v>
      </c>
      <c r="G98" s="51">
        <f t="shared" si="11"/>
        <v>0</v>
      </c>
      <c r="H98" s="44"/>
    </row>
    <row r="99" spans="1:8" ht="24" customHeight="1" x14ac:dyDescent="0.25">
      <c r="A99" s="40" t="s">
        <v>14</v>
      </c>
      <c r="B99" s="75" t="s">
        <v>116</v>
      </c>
      <c r="C99" s="74"/>
      <c r="D99" s="74"/>
      <c r="E99" s="74"/>
      <c r="F99" s="74"/>
      <c r="G99" s="74"/>
    </row>
    <row r="100" spans="1:8" ht="31.5" x14ac:dyDescent="0.25">
      <c r="A100" s="41">
        <v>1</v>
      </c>
      <c r="B100" s="33" t="s">
        <v>51</v>
      </c>
      <c r="C100" s="41" t="s">
        <v>13</v>
      </c>
      <c r="D100" s="51">
        <v>41</v>
      </c>
      <c r="E100" s="51">
        <v>27.3</v>
      </c>
      <c r="F100" s="51">
        <f t="shared" ref="F100:F109" si="12">E100-D100</f>
        <v>-13.7</v>
      </c>
      <c r="G100" s="51">
        <f t="shared" ref="G100:G109" si="13">E100/D100*100-100</f>
        <v>-33.414634146341456</v>
      </c>
      <c r="H100" s="44"/>
    </row>
    <row r="101" spans="1:8" ht="31.5" x14ac:dyDescent="0.25">
      <c r="A101" s="41">
        <v>2</v>
      </c>
      <c r="B101" s="33" t="s">
        <v>52</v>
      </c>
      <c r="C101" s="41" t="s">
        <v>13</v>
      </c>
      <c r="D101" s="51">
        <v>31.4</v>
      </c>
      <c r="E101" s="51">
        <v>25.3</v>
      </c>
      <c r="F101" s="51">
        <f t="shared" si="12"/>
        <v>-6.0999999999999979</v>
      </c>
      <c r="G101" s="51">
        <f t="shared" si="13"/>
        <v>-19.42675159235668</v>
      </c>
      <c r="H101" s="44"/>
    </row>
    <row r="102" spans="1:8" ht="32.25" customHeight="1" x14ac:dyDescent="0.25">
      <c r="A102" s="41">
        <v>3</v>
      </c>
      <c r="B102" s="33" t="s">
        <v>120</v>
      </c>
      <c r="C102" s="41" t="s">
        <v>13</v>
      </c>
      <c r="D102" s="51">
        <v>32.700000000000003</v>
      </c>
      <c r="E102" s="51">
        <v>10.3</v>
      </c>
      <c r="F102" s="51">
        <f t="shared" si="12"/>
        <v>-22.400000000000002</v>
      </c>
      <c r="G102" s="51">
        <f t="shared" si="13"/>
        <v>-68.501529051987774</v>
      </c>
      <c r="H102" s="44"/>
    </row>
    <row r="103" spans="1:8" ht="34.5" customHeight="1" x14ac:dyDescent="0.25">
      <c r="A103" s="41">
        <v>4</v>
      </c>
      <c r="B103" s="33" t="s">
        <v>119</v>
      </c>
      <c r="C103" s="41" t="s">
        <v>13</v>
      </c>
      <c r="D103" s="51">
        <v>4.4000000000000004</v>
      </c>
      <c r="E103" s="51">
        <v>6</v>
      </c>
      <c r="F103" s="51">
        <f t="shared" si="12"/>
        <v>1.5999999999999996</v>
      </c>
      <c r="G103" s="51">
        <f t="shared" si="13"/>
        <v>36.363636363636346</v>
      </c>
      <c r="H103" s="44"/>
    </row>
    <row r="104" spans="1:8" ht="31.5" customHeight="1" x14ac:dyDescent="0.25">
      <c r="A104" s="41">
        <v>5</v>
      </c>
      <c r="B104" s="33" t="s">
        <v>118</v>
      </c>
      <c r="C104" s="41" t="s">
        <v>13</v>
      </c>
      <c r="D104" s="51">
        <v>56.2</v>
      </c>
      <c r="E104" s="51">
        <v>62.3</v>
      </c>
      <c r="F104" s="51">
        <f>E104-D104</f>
        <v>6.0999999999999943</v>
      </c>
      <c r="G104" s="51">
        <f t="shared" si="13"/>
        <v>10.85409252669038</v>
      </c>
      <c r="H104" s="44"/>
    </row>
    <row r="105" spans="1:8" ht="33.75" customHeight="1" x14ac:dyDescent="0.25">
      <c r="A105" s="41">
        <v>6</v>
      </c>
      <c r="B105" s="33" t="s">
        <v>53</v>
      </c>
      <c r="C105" s="41" t="s">
        <v>13</v>
      </c>
      <c r="D105" s="51">
        <v>20</v>
      </c>
      <c r="E105" s="51">
        <v>19</v>
      </c>
      <c r="F105" s="51">
        <f t="shared" si="12"/>
        <v>-1</v>
      </c>
      <c r="G105" s="51">
        <f t="shared" si="13"/>
        <v>-5</v>
      </c>
      <c r="H105" s="44"/>
    </row>
    <row r="106" spans="1:8" ht="66" customHeight="1" x14ac:dyDescent="0.25">
      <c r="A106" s="45" t="s">
        <v>63</v>
      </c>
      <c r="B106" s="33" t="s">
        <v>54</v>
      </c>
      <c r="C106" s="41" t="s">
        <v>13</v>
      </c>
      <c r="D106" s="37">
        <v>41</v>
      </c>
      <c r="E106" s="37">
        <v>66</v>
      </c>
      <c r="F106" s="51">
        <f t="shared" si="12"/>
        <v>25</v>
      </c>
      <c r="G106" s="51">
        <f t="shared" si="13"/>
        <v>60.975609756097583</v>
      </c>
      <c r="H106" s="44"/>
    </row>
    <row r="107" spans="1:8" ht="19.5" customHeight="1" x14ac:dyDescent="0.25">
      <c r="A107" s="45" t="s">
        <v>83</v>
      </c>
      <c r="B107" s="33" t="s">
        <v>55</v>
      </c>
      <c r="C107" s="41" t="s">
        <v>13</v>
      </c>
      <c r="D107" s="37">
        <v>71</v>
      </c>
      <c r="E107" s="37">
        <v>99.1</v>
      </c>
      <c r="F107" s="51">
        <f t="shared" si="12"/>
        <v>28.099999999999994</v>
      </c>
      <c r="G107" s="51">
        <f t="shared" si="13"/>
        <v>39.577464788732385</v>
      </c>
      <c r="H107" s="44"/>
    </row>
    <row r="108" spans="1:8" ht="48.75" customHeight="1" x14ac:dyDescent="0.25">
      <c r="A108" s="45" t="s">
        <v>82</v>
      </c>
      <c r="B108" s="33" t="s">
        <v>117</v>
      </c>
      <c r="C108" s="41" t="s">
        <v>13</v>
      </c>
      <c r="D108" s="51">
        <v>56.7</v>
      </c>
      <c r="E108" s="51">
        <v>95</v>
      </c>
      <c r="F108" s="51">
        <f t="shared" si="12"/>
        <v>38.299999999999997</v>
      </c>
      <c r="G108" s="51">
        <f t="shared" si="13"/>
        <v>67.548500881834229</v>
      </c>
      <c r="H108" s="44"/>
    </row>
    <row r="109" spans="1:8" ht="34.5" customHeight="1" x14ac:dyDescent="0.25">
      <c r="A109" s="45" t="s">
        <v>311</v>
      </c>
      <c r="B109" s="33" t="s">
        <v>328</v>
      </c>
      <c r="C109" s="41" t="s">
        <v>23</v>
      </c>
      <c r="D109" s="51">
        <v>1380</v>
      </c>
      <c r="E109" s="51">
        <v>0</v>
      </c>
      <c r="F109" s="51">
        <f t="shared" si="12"/>
        <v>-1380</v>
      </c>
      <c r="G109" s="51">
        <f t="shared" si="13"/>
        <v>-100</v>
      </c>
      <c r="H109" s="44"/>
    </row>
    <row r="110" spans="1:8" ht="34.5" customHeight="1" x14ac:dyDescent="0.25">
      <c r="A110" s="45" t="s">
        <v>84</v>
      </c>
      <c r="B110" s="33" t="s">
        <v>307</v>
      </c>
      <c r="C110" s="41" t="s">
        <v>13</v>
      </c>
      <c r="D110" s="51">
        <v>86</v>
      </c>
      <c r="E110" s="51">
        <v>86</v>
      </c>
      <c r="F110" s="36">
        <f t="shared" ref="F110" si="14">E110-D110</f>
        <v>0</v>
      </c>
      <c r="G110" s="36">
        <f t="shared" ref="G110" si="15">E110/D110*100-100</f>
        <v>0</v>
      </c>
      <c r="H110" s="44"/>
    </row>
    <row r="111" spans="1:8" ht="21" customHeight="1" x14ac:dyDescent="0.25">
      <c r="A111" s="40">
        <v>8</v>
      </c>
      <c r="B111" s="75" t="s">
        <v>121</v>
      </c>
      <c r="C111" s="74"/>
      <c r="D111" s="74"/>
      <c r="E111" s="74"/>
      <c r="F111" s="74"/>
      <c r="G111" s="74"/>
      <c r="H111" s="44"/>
    </row>
    <row r="112" spans="1:8" ht="21.75" customHeight="1" x14ac:dyDescent="0.25">
      <c r="A112" s="36">
        <v>1</v>
      </c>
      <c r="B112" s="33" t="s">
        <v>291</v>
      </c>
      <c r="C112" s="48" t="s">
        <v>30</v>
      </c>
      <c r="D112" s="51">
        <v>440</v>
      </c>
      <c r="E112" s="51">
        <v>257</v>
      </c>
      <c r="F112" s="54">
        <f>E112-D112</f>
        <v>-183</v>
      </c>
      <c r="G112" s="54">
        <f>E112/D112*100-100</f>
        <v>-41.590909090909086</v>
      </c>
      <c r="H112" s="44"/>
    </row>
    <row r="113" spans="1:8" ht="47.25" customHeight="1" x14ac:dyDescent="0.25">
      <c r="A113" s="36">
        <v>2</v>
      </c>
      <c r="B113" s="33" t="s">
        <v>122</v>
      </c>
      <c r="C113" s="48" t="s">
        <v>24</v>
      </c>
      <c r="D113" s="55">
        <v>1</v>
      </c>
      <c r="E113" s="55">
        <v>0</v>
      </c>
      <c r="F113" s="55">
        <f>E113-D113</f>
        <v>-1</v>
      </c>
      <c r="G113" s="54">
        <f>E113/D113*100-100</f>
        <v>-100</v>
      </c>
      <c r="H113" s="44"/>
    </row>
    <row r="114" spans="1:8" ht="48" customHeight="1" x14ac:dyDescent="0.25">
      <c r="A114" s="36">
        <v>3</v>
      </c>
      <c r="B114" s="33" t="s">
        <v>58</v>
      </c>
      <c r="C114" s="48" t="s">
        <v>24</v>
      </c>
      <c r="D114" s="55">
        <v>1</v>
      </c>
      <c r="E114" s="55">
        <v>1</v>
      </c>
      <c r="F114" s="55">
        <f>E114-D114</f>
        <v>0</v>
      </c>
      <c r="G114" s="54">
        <f>E114/D114*100-100</f>
        <v>0</v>
      </c>
      <c r="H114" s="44"/>
    </row>
    <row r="115" spans="1:8" ht="34.5" customHeight="1" x14ac:dyDescent="0.25">
      <c r="A115" s="36">
        <v>4</v>
      </c>
      <c r="B115" s="33" t="s">
        <v>243</v>
      </c>
      <c r="C115" s="48" t="s">
        <v>13</v>
      </c>
      <c r="D115" s="54">
        <v>86</v>
      </c>
      <c r="E115" s="54">
        <v>97.3</v>
      </c>
      <c r="F115" s="55">
        <f>E115-D115</f>
        <v>11.299999999999997</v>
      </c>
      <c r="G115" s="54">
        <f>E115/D115*100-100</f>
        <v>13.139534883720927</v>
      </c>
      <c r="H115" s="44"/>
    </row>
    <row r="116" spans="1:8" ht="23.25" customHeight="1" x14ac:dyDescent="0.25">
      <c r="A116" s="40">
        <v>9</v>
      </c>
      <c r="B116" s="75" t="s">
        <v>68</v>
      </c>
      <c r="C116" s="74"/>
      <c r="D116" s="74"/>
      <c r="E116" s="74"/>
      <c r="F116" s="74"/>
      <c r="G116" s="74"/>
    </row>
    <row r="117" spans="1:8" ht="31.5" customHeight="1" x14ac:dyDescent="0.25">
      <c r="A117" s="41">
        <v>1</v>
      </c>
      <c r="B117" s="19" t="s">
        <v>17</v>
      </c>
      <c r="C117" s="41" t="s">
        <v>13</v>
      </c>
      <c r="D117" s="51">
        <v>86.5</v>
      </c>
      <c r="E117" s="51">
        <v>86</v>
      </c>
      <c r="F117" s="51">
        <f>E117-D117</f>
        <v>-0.5</v>
      </c>
      <c r="G117" s="51">
        <f>E117/D117*100-100</f>
        <v>-0.57803468208092568</v>
      </c>
      <c r="H117" s="44"/>
    </row>
    <row r="118" spans="1:8" ht="36" customHeight="1" x14ac:dyDescent="0.25">
      <c r="A118" s="41">
        <v>2</v>
      </c>
      <c r="B118" s="19" t="s">
        <v>219</v>
      </c>
      <c r="C118" s="43" t="s">
        <v>28</v>
      </c>
      <c r="D118" s="36">
        <v>15</v>
      </c>
      <c r="E118" s="36">
        <v>15</v>
      </c>
      <c r="F118" s="36">
        <f t="shared" ref="F118:F149" si="16">E118-D118</f>
        <v>0</v>
      </c>
      <c r="G118" s="51">
        <f t="shared" ref="G118:G149" si="17">E118/D118*100-100</f>
        <v>0</v>
      </c>
      <c r="H118" s="44"/>
    </row>
    <row r="119" spans="1:8" ht="31.5" x14ac:dyDescent="0.25">
      <c r="A119" s="41">
        <v>3</v>
      </c>
      <c r="B119" s="19" t="s">
        <v>218</v>
      </c>
      <c r="C119" s="43" t="s">
        <v>13</v>
      </c>
      <c r="D119" s="36">
        <v>100</v>
      </c>
      <c r="E119" s="36">
        <v>100</v>
      </c>
      <c r="F119" s="36">
        <f t="shared" si="16"/>
        <v>0</v>
      </c>
      <c r="G119" s="51">
        <f t="shared" si="17"/>
        <v>0</v>
      </c>
      <c r="H119" s="44"/>
    </row>
    <row r="120" spans="1:8" ht="35.25" customHeight="1" x14ac:dyDescent="0.25">
      <c r="A120" s="41">
        <v>4</v>
      </c>
      <c r="B120" s="19" t="s">
        <v>217</v>
      </c>
      <c r="C120" s="43" t="s">
        <v>13</v>
      </c>
      <c r="D120" s="36">
        <v>34</v>
      </c>
      <c r="E120" s="36">
        <v>34</v>
      </c>
      <c r="F120" s="36">
        <f t="shared" si="16"/>
        <v>0</v>
      </c>
      <c r="G120" s="51">
        <f t="shared" si="17"/>
        <v>0</v>
      </c>
      <c r="H120" s="44"/>
    </row>
    <row r="121" spans="1:8" ht="33.75" customHeight="1" x14ac:dyDescent="0.25">
      <c r="A121" s="41">
        <v>5</v>
      </c>
      <c r="B121" s="19" t="s">
        <v>216</v>
      </c>
      <c r="C121" s="43" t="s">
        <v>13</v>
      </c>
      <c r="D121" s="51">
        <v>17.2</v>
      </c>
      <c r="E121" s="51">
        <v>17.2</v>
      </c>
      <c r="F121" s="51">
        <f t="shared" si="16"/>
        <v>0</v>
      </c>
      <c r="G121" s="51">
        <f t="shared" si="17"/>
        <v>0</v>
      </c>
      <c r="H121" s="44"/>
    </row>
    <row r="122" spans="1:8" ht="47.25" x14ac:dyDescent="0.25">
      <c r="A122" s="41">
        <v>6</v>
      </c>
      <c r="B122" s="19" t="s">
        <v>215</v>
      </c>
      <c r="C122" s="43" t="s">
        <v>23</v>
      </c>
      <c r="D122" s="36">
        <v>8270</v>
      </c>
      <c r="E122" s="36">
        <v>8283</v>
      </c>
      <c r="F122" s="36">
        <f t="shared" si="16"/>
        <v>13</v>
      </c>
      <c r="G122" s="51">
        <f t="shared" si="17"/>
        <v>0.15719467956469657</v>
      </c>
      <c r="H122" s="44"/>
    </row>
    <row r="123" spans="1:8" ht="36.75" customHeight="1" x14ac:dyDescent="0.25">
      <c r="A123" s="41">
        <v>7</v>
      </c>
      <c r="B123" s="19" t="s">
        <v>214</v>
      </c>
      <c r="C123" s="43" t="s">
        <v>13</v>
      </c>
      <c r="D123" s="51">
        <v>7</v>
      </c>
      <c r="E123" s="51">
        <v>7</v>
      </c>
      <c r="F123" s="51">
        <f t="shared" si="16"/>
        <v>0</v>
      </c>
      <c r="G123" s="51">
        <f t="shared" si="17"/>
        <v>0</v>
      </c>
      <c r="H123" s="44"/>
    </row>
    <row r="124" spans="1:8" ht="35.25" customHeight="1" x14ac:dyDescent="0.25">
      <c r="A124" s="41">
        <v>8</v>
      </c>
      <c r="B124" s="19" t="s">
        <v>213</v>
      </c>
      <c r="C124" s="43" t="s">
        <v>25</v>
      </c>
      <c r="D124" s="36">
        <v>10</v>
      </c>
      <c r="E124" s="36">
        <v>7</v>
      </c>
      <c r="F124" s="36">
        <f t="shared" si="16"/>
        <v>-3</v>
      </c>
      <c r="G124" s="51">
        <f t="shared" si="17"/>
        <v>-30</v>
      </c>
      <c r="H124" s="44"/>
    </row>
    <row r="125" spans="1:8" ht="19.5" customHeight="1" x14ac:dyDescent="0.25">
      <c r="A125" s="41">
        <v>9</v>
      </c>
      <c r="B125" s="19" t="s">
        <v>212</v>
      </c>
      <c r="C125" s="43" t="s">
        <v>25</v>
      </c>
      <c r="D125" s="36">
        <v>3586</v>
      </c>
      <c r="E125" s="36">
        <v>4970</v>
      </c>
      <c r="F125" s="36">
        <f t="shared" si="16"/>
        <v>1384</v>
      </c>
      <c r="G125" s="51">
        <f t="shared" si="17"/>
        <v>38.594534300055784</v>
      </c>
      <c r="H125" s="44"/>
    </row>
    <row r="126" spans="1:8" ht="19.5" customHeight="1" x14ac:dyDescent="0.25">
      <c r="A126" s="41">
        <v>10</v>
      </c>
      <c r="B126" s="19" t="s">
        <v>211</v>
      </c>
      <c r="C126" s="43" t="s">
        <v>45</v>
      </c>
      <c r="D126" s="37">
        <v>2334</v>
      </c>
      <c r="E126" s="37">
        <v>949.09</v>
      </c>
      <c r="F126" s="37">
        <f t="shared" si="16"/>
        <v>-1384.9099999999999</v>
      </c>
      <c r="G126" s="37">
        <f t="shared" si="17"/>
        <v>-59.336332476435302</v>
      </c>
      <c r="H126" s="44"/>
    </row>
    <row r="127" spans="1:8" ht="19.5" customHeight="1" x14ac:dyDescent="0.25">
      <c r="A127" s="41">
        <v>11</v>
      </c>
      <c r="B127" s="19" t="s">
        <v>210</v>
      </c>
      <c r="C127" s="43" t="s">
        <v>45</v>
      </c>
      <c r="D127" s="37">
        <v>176</v>
      </c>
      <c r="E127" s="37">
        <v>77.48</v>
      </c>
      <c r="F127" s="37">
        <f t="shared" si="16"/>
        <v>-98.52</v>
      </c>
      <c r="G127" s="37">
        <f t="shared" si="17"/>
        <v>-55.977272727272727</v>
      </c>
      <c r="H127" s="44"/>
    </row>
    <row r="128" spans="1:8" ht="19.5" customHeight="1" x14ac:dyDescent="0.25">
      <c r="A128" s="41">
        <v>12</v>
      </c>
      <c r="B128" s="19" t="s">
        <v>292</v>
      </c>
      <c r="C128" s="43" t="s">
        <v>293</v>
      </c>
      <c r="D128" s="51">
        <v>391.9</v>
      </c>
      <c r="E128" s="51">
        <v>251.15</v>
      </c>
      <c r="F128" s="51">
        <f t="shared" si="16"/>
        <v>-140.74999999999997</v>
      </c>
      <c r="G128" s="51">
        <f t="shared" si="17"/>
        <v>-35.914774177085988</v>
      </c>
      <c r="H128" s="44"/>
    </row>
    <row r="129" spans="1:8" ht="19.5" customHeight="1" x14ac:dyDescent="0.25">
      <c r="A129" s="41">
        <v>13</v>
      </c>
      <c r="B129" s="19" t="s">
        <v>294</v>
      </c>
      <c r="C129" s="43" t="s">
        <v>45</v>
      </c>
      <c r="D129" s="37">
        <v>24.82</v>
      </c>
      <c r="E129" s="37">
        <v>0</v>
      </c>
      <c r="F129" s="37">
        <f t="shared" ref="F129" si="18">E129-D129</f>
        <v>-24.82</v>
      </c>
      <c r="G129" s="37">
        <f t="shared" ref="G129" si="19">E129/D129*100-100</f>
        <v>-100</v>
      </c>
      <c r="H129" s="44"/>
    </row>
    <row r="130" spans="1:8" ht="18.75" customHeight="1" x14ac:dyDescent="0.25">
      <c r="A130" s="41">
        <v>14</v>
      </c>
      <c r="B130" s="19" t="s">
        <v>64</v>
      </c>
      <c r="C130" s="43" t="s">
        <v>123</v>
      </c>
      <c r="D130" s="36">
        <v>540</v>
      </c>
      <c r="E130" s="36">
        <v>986</v>
      </c>
      <c r="F130" s="36">
        <f t="shared" si="16"/>
        <v>446</v>
      </c>
      <c r="G130" s="51">
        <f t="shared" si="17"/>
        <v>82.592592592592609</v>
      </c>
      <c r="H130" s="44"/>
    </row>
    <row r="131" spans="1:8" ht="31.5" customHeight="1" x14ac:dyDescent="0.25">
      <c r="A131" s="41">
        <v>15</v>
      </c>
      <c r="B131" s="19" t="s">
        <v>65</v>
      </c>
      <c r="C131" s="43" t="s">
        <v>24</v>
      </c>
      <c r="D131" s="36">
        <v>55</v>
      </c>
      <c r="E131" s="36">
        <v>37</v>
      </c>
      <c r="F131" s="36">
        <f t="shared" si="16"/>
        <v>-18</v>
      </c>
      <c r="G131" s="51">
        <f t="shared" si="17"/>
        <v>-32.727272727272734</v>
      </c>
      <c r="H131" s="44"/>
    </row>
    <row r="132" spans="1:8" ht="18.75" customHeight="1" x14ac:dyDescent="0.25">
      <c r="A132" s="41">
        <v>16</v>
      </c>
      <c r="B132" s="19" t="s">
        <v>209</v>
      </c>
      <c r="C132" s="43" t="s">
        <v>13</v>
      </c>
      <c r="D132" s="36">
        <v>84</v>
      </c>
      <c r="E132" s="36">
        <v>82</v>
      </c>
      <c r="F132" s="36">
        <f t="shared" si="16"/>
        <v>-2</v>
      </c>
      <c r="G132" s="51">
        <f t="shared" si="17"/>
        <v>-2.3809523809523796</v>
      </c>
      <c r="H132" s="44"/>
    </row>
    <row r="133" spans="1:8" ht="19.5" customHeight="1" x14ac:dyDescent="0.25">
      <c r="A133" s="41">
        <v>17</v>
      </c>
      <c r="B133" s="19" t="s">
        <v>66</v>
      </c>
      <c r="C133" s="43" t="s">
        <v>24</v>
      </c>
      <c r="D133" s="36">
        <v>27</v>
      </c>
      <c r="E133" s="36">
        <v>15</v>
      </c>
      <c r="F133" s="36">
        <f t="shared" si="16"/>
        <v>-12</v>
      </c>
      <c r="G133" s="51">
        <f t="shared" si="17"/>
        <v>-44.444444444444443</v>
      </c>
      <c r="H133" s="44"/>
    </row>
    <row r="134" spans="1:8" ht="19.5" customHeight="1" x14ac:dyDescent="0.25">
      <c r="A134" s="41">
        <v>18</v>
      </c>
      <c r="B134" s="19" t="s">
        <v>67</v>
      </c>
      <c r="C134" s="43" t="s">
        <v>24</v>
      </c>
      <c r="D134" s="51">
        <v>398.2</v>
      </c>
      <c r="E134" s="51">
        <v>321.26</v>
      </c>
      <c r="F134" s="51">
        <f t="shared" si="16"/>
        <v>-76.94</v>
      </c>
      <c r="G134" s="51">
        <f t="shared" si="17"/>
        <v>-19.32194876946258</v>
      </c>
      <c r="H134" s="44"/>
    </row>
    <row r="135" spans="1:8" ht="34.5" customHeight="1" x14ac:dyDescent="0.25">
      <c r="A135" s="41">
        <v>19</v>
      </c>
      <c r="B135" s="33" t="s">
        <v>208</v>
      </c>
      <c r="C135" s="43" t="s">
        <v>13</v>
      </c>
      <c r="D135" s="51">
        <v>32</v>
      </c>
      <c r="E135" s="51">
        <v>31.7</v>
      </c>
      <c r="F135" s="51">
        <f t="shared" si="16"/>
        <v>-0.30000000000000071</v>
      </c>
      <c r="G135" s="51">
        <f t="shared" si="17"/>
        <v>-0.9375</v>
      </c>
      <c r="H135" s="44"/>
    </row>
    <row r="136" spans="1:8" ht="34.5" customHeight="1" x14ac:dyDescent="0.25">
      <c r="A136" s="41">
        <v>20</v>
      </c>
      <c r="B136" s="33" t="s">
        <v>46</v>
      </c>
      <c r="C136" s="43" t="s">
        <v>13</v>
      </c>
      <c r="D136" s="36">
        <v>88</v>
      </c>
      <c r="E136" s="36">
        <v>83</v>
      </c>
      <c r="F136" s="36">
        <f t="shared" si="16"/>
        <v>-5</v>
      </c>
      <c r="G136" s="51">
        <f t="shared" si="17"/>
        <v>-5.6818181818181728</v>
      </c>
      <c r="H136" s="44"/>
    </row>
    <row r="137" spans="1:8" ht="36" customHeight="1" x14ac:dyDescent="0.25">
      <c r="A137" s="41">
        <v>21</v>
      </c>
      <c r="B137" s="33" t="s">
        <v>47</v>
      </c>
      <c r="C137" s="43" t="s">
        <v>13</v>
      </c>
      <c r="D137" s="36">
        <v>66</v>
      </c>
      <c r="E137" s="36">
        <v>62</v>
      </c>
      <c r="F137" s="36">
        <f t="shared" si="16"/>
        <v>-4</v>
      </c>
      <c r="G137" s="51">
        <f t="shared" si="17"/>
        <v>-6.0606060606060623</v>
      </c>
      <c r="H137" s="44"/>
    </row>
    <row r="138" spans="1:8" ht="32.25" customHeight="1" x14ac:dyDescent="0.25">
      <c r="A138" s="41">
        <v>22</v>
      </c>
      <c r="B138" s="33" t="s">
        <v>276</v>
      </c>
      <c r="C138" s="43" t="s">
        <v>279</v>
      </c>
      <c r="D138" s="36">
        <v>2216</v>
      </c>
      <c r="E138" s="36">
        <v>1169</v>
      </c>
      <c r="F138" s="36">
        <f t="shared" si="16"/>
        <v>-1047</v>
      </c>
      <c r="G138" s="36">
        <f t="shared" si="17"/>
        <v>-47.247292418772567</v>
      </c>
      <c r="H138" s="44"/>
    </row>
    <row r="139" spans="1:8" ht="32.25" customHeight="1" x14ac:dyDescent="0.25">
      <c r="A139" s="41">
        <v>23</v>
      </c>
      <c r="B139" s="33" t="s">
        <v>277</v>
      </c>
      <c r="C139" s="43" t="s">
        <v>279</v>
      </c>
      <c r="D139" s="36">
        <v>4233</v>
      </c>
      <c r="E139" s="36">
        <v>2039</v>
      </c>
      <c r="F139" s="36">
        <f t="shared" si="16"/>
        <v>-2194</v>
      </c>
      <c r="G139" s="36">
        <f t="shared" si="17"/>
        <v>-51.830852823056937</v>
      </c>
      <c r="H139" s="44"/>
    </row>
    <row r="140" spans="1:8" ht="33.75" customHeight="1" x14ac:dyDescent="0.25">
      <c r="A140" s="41">
        <v>24</v>
      </c>
      <c r="B140" s="33" t="s">
        <v>205</v>
      </c>
      <c r="C140" s="43" t="s">
        <v>278</v>
      </c>
      <c r="D140" s="36">
        <v>1284</v>
      </c>
      <c r="E140" s="36">
        <v>90</v>
      </c>
      <c r="F140" s="36">
        <f t="shared" si="16"/>
        <v>-1194</v>
      </c>
      <c r="G140" s="36">
        <f t="shared" si="17"/>
        <v>-92.990654205607484</v>
      </c>
      <c r="H140" s="44"/>
    </row>
    <row r="141" spans="1:8" ht="30.75" customHeight="1" x14ac:dyDescent="0.25">
      <c r="A141" s="41">
        <v>25</v>
      </c>
      <c r="B141" s="33" t="s">
        <v>206</v>
      </c>
      <c r="C141" s="43" t="s">
        <v>48</v>
      </c>
      <c r="D141" s="36">
        <v>51</v>
      </c>
      <c r="E141" s="36">
        <v>15</v>
      </c>
      <c r="F141" s="36">
        <f t="shared" si="16"/>
        <v>-36</v>
      </c>
      <c r="G141" s="51">
        <f t="shared" si="17"/>
        <v>-70.588235294117652</v>
      </c>
      <c r="H141" s="44"/>
    </row>
    <row r="142" spans="1:8" ht="33" customHeight="1" x14ac:dyDescent="0.25">
      <c r="A142" s="41">
        <v>26</v>
      </c>
      <c r="B142" s="33" t="s">
        <v>207</v>
      </c>
      <c r="C142" s="43" t="s">
        <v>13</v>
      </c>
      <c r="D142" s="36">
        <v>100</v>
      </c>
      <c r="E142" s="36">
        <v>100</v>
      </c>
      <c r="F142" s="36">
        <f t="shared" si="16"/>
        <v>0</v>
      </c>
      <c r="G142" s="51">
        <f t="shared" si="17"/>
        <v>0</v>
      </c>
      <c r="H142" s="44"/>
    </row>
    <row r="143" spans="1:8" ht="33.75" customHeight="1" x14ac:dyDescent="0.25">
      <c r="A143" s="41">
        <v>27</v>
      </c>
      <c r="B143" s="33" t="s">
        <v>229</v>
      </c>
      <c r="C143" s="43" t="s">
        <v>11</v>
      </c>
      <c r="D143" s="36" t="s">
        <v>12</v>
      </c>
      <c r="E143" s="36" t="s">
        <v>12</v>
      </c>
      <c r="F143" s="36" t="s">
        <v>253</v>
      </c>
      <c r="G143" s="51" t="s">
        <v>253</v>
      </c>
      <c r="H143" s="44"/>
    </row>
    <row r="144" spans="1:8" ht="33" customHeight="1" x14ac:dyDescent="0.25">
      <c r="A144" s="41">
        <v>28</v>
      </c>
      <c r="B144" s="33" t="s">
        <v>204</v>
      </c>
      <c r="C144" s="43" t="s">
        <v>13</v>
      </c>
      <c r="D144" s="51">
        <v>90.4</v>
      </c>
      <c r="E144" s="51">
        <v>90.6</v>
      </c>
      <c r="F144" s="36">
        <f t="shared" si="16"/>
        <v>0.19999999999998863</v>
      </c>
      <c r="G144" s="51">
        <f t="shared" si="17"/>
        <v>0.22123893805307659</v>
      </c>
      <c r="H144" s="44"/>
    </row>
    <row r="145" spans="1:8" ht="33" customHeight="1" x14ac:dyDescent="0.25">
      <c r="A145" s="41">
        <v>29</v>
      </c>
      <c r="B145" s="33" t="s">
        <v>228</v>
      </c>
      <c r="C145" s="43" t="s">
        <v>13</v>
      </c>
      <c r="D145" s="51">
        <v>75</v>
      </c>
      <c r="E145" s="51">
        <v>74</v>
      </c>
      <c r="F145" s="36">
        <f t="shared" si="16"/>
        <v>-1</v>
      </c>
      <c r="G145" s="51">
        <f t="shared" si="17"/>
        <v>-1.3333333333333286</v>
      </c>
      <c r="H145" s="44"/>
    </row>
    <row r="146" spans="1:8" ht="33" customHeight="1" x14ac:dyDescent="0.25">
      <c r="A146" s="41">
        <v>30</v>
      </c>
      <c r="B146" s="33" t="s">
        <v>254</v>
      </c>
      <c r="C146" s="43" t="s">
        <v>13</v>
      </c>
      <c r="D146" s="51">
        <v>100</v>
      </c>
      <c r="E146" s="51">
        <v>68</v>
      </c>
      <c r="F146" s="36">
        <f t="shared" si="16"/>
        <v>-32</v>
      </c>
      <c r="G146" s="51">
        <f t="shared" si="17"/>
        <v>-32</v>
      </c>
      <c r="H146" s="44"/>
    </row>
    <row r="147" spans="1:8" ht="49.5" customHeight="1" x14ac:dyDescent="0.25">
      <c r="A147" s="41">
        <v>31</v>
      </c>
      <c r="B147" s="33" t="s">
        <v>329</v>
      </c>
      <c r="C147" s="43" t="s">
        <v>25</v>
      </c>
      <c r="D147" s="36">
        <v>5</v>
      </c>
      <c r="E147" s="36">
        <v>2</v>
      </c>
      <c r="F147" s="36">
        <f t="shared" si="16"/>
        <v>-3</v>
      </c>
      <c r="G147" s="51">
        <f t="shared" si="17"/>
        <v>-60</v>
      </c>
      <c r="H147" s="44"/>
    </row>
    <row r="148" spans="1:8" ht="20.25" customHeight="1" x14ac:dyDescent="0.25">
      <c r="A148" s="41">
        <v>32</v>
      </c>
      <c r="B148" s="33" t="s">
        <v>330</v>
      </c>
      <c r="C148" s="43" t="s">
        <v>25</v>
      </c>
      <c r="D148" s="36">
        <v>5</v>
      </c>
      <c r="E148" s="36">
        <v>1</v>
      </c>
      <c r="F148" s="36">
        <f t="shared" si="16"/>
        <v>-4</v>
      </c>
      <c r="G148" s="51">
        <f t="shared" si="17"/>
        <v>-80</v>
      </c>
      <c r="H148" s="44"/>
    </row>
    <row r="149" spans="1:8" ht="33" customHeight="1" x14ac:dyDescent="0.25">
      <c r="A149" s="41">
        <v>33</v>
      </c>
      <c r="B149" s="33" t="s">
        <v>331</v>
      </c>
      <c r="C149" s="43" t="s">
        <v>25</v>
      </c>
      <c r="D149" s="36">
        <v>2</v>
      </c>
      <c r="E149" s="36">
        <v>2</v>
      </c>
      <c r="F149" s="36">
        <f t="shared" si="16"/>
        <v>0</v>
      </c>
      <c r="G149" s="51">
        <f t="shared" si="17"/>
        <v>0</v>
      </c>
      <c r="H149" s="44"/>
    </row>
    <row r="150" spans="1:8" ht="24" customHeight="1" x14ac:dyDescent="0.25">
      <c r="A150" s="40">
        <v>10</v>
      </c>
      <c r="B150" s="75" t="s">
        <v>124</v>
      </c>
      <c r="C150" s="79"/>
      <c r="D150" s="79"/>
      <c r="E150" s="79"/>
      <c r="F150" s="79"/>
      <c r="G150" s="79"/>
    </row>
    <row r="151" spans="1:8" ht="31.5" customHeight="1" x14ac:dyDescent="0.25">
      <c r="A151" s="41">
        <v>1</v>
      </c>
      <c r="B151" s="33" t="s">
        <v>125</v>
      </c>
      <c r="C151" s="41" t="s">
        <v>13</v>
      </c>
      <c r="D151" s="38">
        <v>46</v>
      </c>
      <c r="E151" s="38">
        <v>46</v>
      </c>
      <c r="F151" s="38">
        <f>E151-D151</f>
        <v>0</v>
      </c>
      <c r="G151" s="38">
        <f>E151/D151*100-100</f>
        <v>0</v>
      </c>
      <c r="H151" s="44"/>
    </row>
    <row r="152" spans="1:8" ht="36" customHeight="1" x14ac:dyDescent="0.25">
      <c r="A152" s="41">
        <v>2</v>
      </c>
      <c r="B152" s="33" t="s">
        <v>126</v>
      </c>
      <c r="C152" s="41" t="s">
        <v>25</v>
      </c>
      <c r="D152" s="56">
        <v>3</v>
      </c>
      <c r="E152" s="56">
        <v>0</v>
      </c>
      <c r="F152" s="56">
        <f>E152-D152</f>
        <v>-3</v>
      </c>
      <c r="G152" s="38">
        <f>E152/D152*100-100</f>
        <v>-100</v>
      </c>
      <c r="H152" s="44"/>
    </row>
    <row r="153" spans="1:8" ht="27.75" customHeight="1" x14ac:dyDescent="0.25">
      <c r="A153" s="40">
        <v>11</v>
      </c>
      <c r="B153" s="75" t="s">
        <v>196</v>
      </c>
      <c r="C153" s="74"/>
      <c r="D153" s="74"/>
      <c r="E153" s="74"/>
      <c r="F153" s="74"/>
      <c r="G153" s="74"/>
    </row>
    <row r="154" spans="1:8" ht="32.25" customHeight="1" x14ac:dyDescent="0.25">
      <c r="A154" s="41">
        <v>1</v>
      </c>
      <c r="B154" s="33" t="s">
        <v>127</v>
      </c>
      <c r="C154" s="41" t="s">
        <v>24</v>
      </c>
      <c r="D154" s="56">
        <v>15</v>
      </c>
      <c r="E154" s="56">
        <v>15</v>
      </c>
      <c r="F154" s="56">
        <f t="shared" ref="F154:F161" si="20">E154-D154</f>
        <v>0</v>
      </c>
      <c r="G154" s="38">
        <f t="shared" ref="G154:G161" si="21">E154/D154*100-100</f>
        <v>0</v>
      </c>
      <c r="H154" s="44"/>
    </row>
    <row r="155" spans="1:8" ht="48.75" customHeight="1" x14ac:dyDescent="0.25">
      <c r="A155" s="41">
        <v>2</v>
      </c>
      <c r="B155" s="33" t="s">
        <v>128</v>
      </c>
      <c r="C155" s="41" t="s">
        <v>24</v>
      </c>
      <c r="D155" s="56">
        <v>1</v>
      </c>
      <c r="E155" s="56">
        <v>1</v>
      </c>
      <c r="F155" s="56">
        <f t="shared" si="20"/>
        <v>0</v>
      </c>
      <c r="G155" s="38">
        <f t="shared" si="21"/>
        <v>0</v>
      </c>
      <c r="H155" s="44"/>
    </row>
    <row r="156" spans="1:8" ht="32.25" customHeight="1" x14ac:dyDescent="0.25">
      <c r="A156" s="41">
        <v>3</v>
      </c>
      <c r="B156" s="33" t="s">
        <v>31</v>
      </c>
      <c r="C156" s="41" t="s">
        <v>24</v>
      </c>
      <c r="D156" s="56">
        <v>20</v>
      </c>
      <c r="E156" s="56">
        <v>29</v>
      </c>
      <c r="F156" s="56">
        <f t="shared" si="20"/>
        <v>9</v>
      </c>
      <c r="G156" s="38">
        <f t="shared" si="21"/>
        <v>45</v>
      </c>
      <c r="H156" s="44"/>
    </row>
    <row r="157" spans="1:8" ht="32.25" customHeight="1" x14ac:dyDescent="0.25">
      <c r="A157" s="41">
        <v>4</v>
      </c>
      <c r="B157" s="33" t="s">
        <v>129</v>
      </c>
      <c r="C157" s="41" t="s">
        <v>24</v>
      </c>
      <c r="D157" s="56">
        <v>190</v>
      </c>
      <c r="E157" s="56">
        <v>116</v>
      </c>
      <c r="F157" s="56">
        <f t="shared" si="20"/>
        <v>-74</v>
      </c>
      <c r="G157" s="38">
        <f t="shared" si="21"/>
        <v>-38.94736842105263</v>
      </c>
      <c r="H157" s="44"/>
    </row>
    <row r="158" spans="1:8" ht="32.25" customHeight="1" x14ac:dyDescent="0.25">
      <c r="A158" s="41">
        <v>5</v>
      </c>
      <c r="B158" s="33" t="s">
        <v>32</v>
      </c>
      <c r="C158" s="41" t="s">
        <v>24</v>
      </c>
      <c r="D158" s="56">
        <v>40</v>
      </c>
      <c r="E158" s="56">
        <v>25</v>
      </c>
      <c r="F158" s="56">
        <f t="shared" si="20"/>
        <v>-15</v>
      </c>
      <c r="G158" s="38">
        <f t="shared" si="21"/>
        <v>-37.5</v>
      </c>
      <c r="H158" s="44"/>
    </row>
    <row r="159" spans="1:8" ht="34.5" customHeight="1" x14ac:dyDescent="0.25">
      <c r="A159" s="41">
        <v>6</v>
      </c>
      <c r="B159" s="33" t="s">
        <v>130</v>
      </c>
      <c r="C159" s="41" t="s">
        <v>24</v>
      </c>
      <c r="D159" s="56">
        <v>35</v>
      </c>
      <c r="E159" s="56">
        <v>24</v>
      </c>
      <c r="F159" s="56">
        <f t="shared" si="20"/>
        <v>-11</v>
      </c>
      <c r="G159" s="38">
        <f t="shared" si="21"/>
        <v>-31.428571428571431</v>
      </c>
      <c r="H159" s="44"/>
    </row>
    <row r="160" spans="1:8" ht="31.5" customHeight="1" x14ac:dyDescent="0.25">
      <c r="A160" s="41">
        <v>7</v>
      </c>
      <c r="B160" s="33" t="s">
        <v>131</v>
      </c>
      <c r="C160" s="41" t="s">
        <v>23</v>
      </c>
      <c r="D160" s="56">
        <v>5800</v>
      </c>
      <c r="E160" s="56">
        <v>6000</v>
      </c>
      <c r="F160" s="56">
        <f t="shared" si="20"/>
        <v>200</v>
      </c>
      <c r="G160" s="38">
        <f t="shared" si="21"/>
        <v>3.448275862068968</v>
      </c>
      <c r="H160" s="44"/>
    </row>
    <row r="161" spans="1:8" ht="48" customHeight="1" x14ac:dyDescent="0.25">
      <c r="A161" s="41">
        <v>8</v>
      </c>
      <c r="B161" s="33" t="s">
        <v>227</v>
      </c>
      <c r="C161" s="41"/>
      <c r="D161" s="56">
        <v>34</v>
      </c>
      <c r="E161" s="56">
        <v>16</v>
      </c>
      <c r="F161" s="56">
        <f t="shared" si="20"/>
        <v>-18</v>
      </c>
      <c r="G161" s="38">
        <f t="shared" si="21"/>
        <v>-52.941176470588239</v>
      </c>
      <c r="H161" s="44"/>
    </row>
    <row r="162" spans="1:8" ht="21" customHeight="1" x14ac:dyDescent="0.25">
      <c r="A162" s="40">
        <v>12</v>
      </c>
      <c r="B162" s="75" t="s">
        <v>132</v>
      </c>
      <c r="C162" s="74"/>
      <c r="D162" s="74"/>
      <c r="E162" s="74"/>
      <c r="F162" s="74"/>
      <c r="G162" s="74"/>
    </row>
    <row r="163" spans="1:8" ht="20.25" customHeight="1" x14ac:dyDescent="0.25">
      <c r="A163" s="41">
        <v>1</v>
      </c>
      <c r="B163" s="33" t="s">
        <v>49</v>
      </c>
      <c r="C163" s="41" t="s">
        <v>30</v>
      </c>
      <c r="D163" s="26">
        <v>4984.95</v>
      </c>
      <c r="E163" s="26">
        <v>1923.5119999999999</v>
      </c>
      <c r="F163" s="26">
        <f t="shared" ref="F163:F170" si="22">E163-D163</f>
        <v>-3061.4380000000001</v>
      </c>
      <c r="G163" s="26">
        <f t="shared" ref="G163:G170" si="23">E163/D163*100-100</f>
        <v>-61.41361498109309</v>
      </c>
      <c r="H163" s="44"/>
    </row>
    <row r="164" spans="1:8" ht="18.75" customHeight="1" x14ac:dyDescent="0.25">
      <c r="A164" s="41">
        <v>2</v>
      </c>
      <c r="B164" s="33" t="s">
        <v>50</v>
      </c>
      <c r="C164" s="41" t="s">
        <v>19</v>
      </c>
      <c r="D164" s="26">
        <v>58.03</v>
      </c>
      <c r="E164" s="26">
        <v>58.03</v>
      </c>
      <c r="F164" s="26">
        <f t="shared" si="22"/>
        <v>0</v>
      </c>
      <c r="G164" s="51">
        <f t="shared" si="23"/>
        <v>0</v>
      </c>
      <c r="H164" s="44"/>
    </row>
    <row r="165" spans="1:8" ht="48.75" customHeight="1" x14ac:dyDescent="0.25">
      <c r="A165" s="41">
        <v>3</v>
      </c>
      <c r="B165" s="33" t="s">
        <v>297</v>
      </c>
      <c r="C165" s="41" t="s">
        <v>19</v>
      </c>
      <c r="D165" s="26">
        <v>2.17</v>
      </c>
      <c r="E165" s="26">
        <v>0</v>
      </c>
      <c r="F165" s="26">
        <f t="shared" ref="F165" si="24">E165-D165</f>
        <v>-2.17</v>
      </c>
      <c r="G165" s="51">
        <f t="shared" ref="G165" si="25">E165/D165*100-100</f>
        <v>-100</v>
      </c>
      <c r="H165" s="44"/>
    </row>
    <row r="166" spans="1:8" ht="47.25" x14ac:dyDescent="0.25">
      <c r="A166" s="41">
        <v>4</v>
      </c>
      <c r="B166" s="33" t="s">
        <v>59</v>
      </c>
      <c r="C166" s="41" t="s">
        <v>19</v>
      </c>
      <c r="D166" s="26">
        <v>8.2609999999999992</v>
      </c>
      <c r="E166" s="26">
        <v>10.430999999999999</v>
      </c>
      <c r="F166" s="26">
        <f t="shared" si="22"/>
        <v>2.17</v>
      </c>
      <c r="G166" s="51">
        <f t="shared" si="23"/>
        <v>26.268006294637459</v>
      </c>
      <c r="H166" s="44"/>
    </row>
    <row r="167" spans="1:8" ht="48.75" customHeight="1" x14ac:dyDescent="0.25">
      <c r="A167" s="41">
        <v>5</v>
      </c>
      <c r="B167" s="33" t="s">
        <v>60</v>
      </c>
      <c r="C167" s="41" t="s">
        <v>13</v>
      </c>
      <c r="D167" s="26">
        <v>85.763999999999996</v>
      </c>
      <c r="E167" s="26">
        <v>81.757999999999996</v>
      </c>
      <c r="F167" s="26">
        <f t="shared" si="22"/>
        <v>-4.0060000000000002</v>
      </c>
      <c r="G167" s="51">
        <f t="shared" si="23"/>
        <v>-4.6709575113101067</v>
      </c>
      <c r="H167" s="44"/>
    </row>
    <row r="168" spans="1:8" ht="33" customHeight="1" x14ac:dyDescent="0.25">
      <c r="A168" s="41">
        <v>6</v>
      </c>
      <c r="B168" s="33" t="s">
        <v>295</v>
      </c>
      <c r="C168" s="41" t="s">
        <v>13</v>
      </c>
      <c r="D168" s="36">
        <v>50</v>
      </c>
      <c r="E168" s="36">
        <v>0</v>
      </c>
      <c r="F168" s="36">
        <f t="shared" si="22"/>
        <v>-50</v>
      </c>
      <c r="G168" s="51">
        <f t="shared" si="23"/>
        <v>-100</v>
      </c>
      <c r="H168" s="44"/>
    </row>
    <row r="169" spans="1:8" ht="18.75" customHeight="1" x14ac:dyDescent="0.25">
      <c r="A169" s="41">
        <v>7</v>
      </c>
      <c r="B169" s="33" t="s">
        <v>296</v>
      </c>
      <c r="C169" s="41" t="s">
        <v>23</v>
      </c>
      <c r="D169" s="36">
        <v>5</v>
      </c>
      <c r="E169" s="36">
        <v>2</v>
      </c>
      <c r="F169" s="36">
        <f t="shared" si="22"/>
        <v>-3</v>
      </c>
      <c r="G169" s="51">
        <f t="shared" si="23"/>
        <v>-60</v>
      </c>
      <c r="H169" s="44"/>
    </row>
    <row r="170" spans="1:8" ht="33" customHeight="1" x14ac:dyDescent="0.25">
      <c r="A170" s="41">
        <v>8</v>
      </c>
      <c r="B170" s="33" t="s">
        <v>228</v>
      </c>
      <c r="C170" s="41" t="s">
        <v>13</v>
      </c>
      <c r="D170" s="36">
        <v>63</v>
      </c>
      <c r="E170" s="36">
        <v>63</v>
      </c>
      <c r="F170" s="36">
        <f t="shared" si="22"/>
        <v>0</v>
      </c>
      <c r="G170" s="51">
        <f t="shared" si="23"/>
        <v>0</v>
      </c>
      <c r="H170" s="44"/>
    </row>
    <row r="171" spans="1:8" ht="24.75" customHeight="1" x14ac:dyDescent="0.25">
      <c r="A171" s="40">
        <v>13</v>
      </c>
      <c r="B171" s="75" t="s">
        <v>133</v>
      </c>
      <c r="C171" s="79"/>
      <c r="D171" s="79"/>
      <c r="E171" s="79"/>
      <c r="F171" s="79"/>
      <c r="G171" s="79"/>
    </row>
    <row r="172" spans="1:8" ht="31.5" x14ac:dyDescent="0.25">
      <c r="A172" s="41">
        <v>1</v>
      </c>
      <c r="B172" s="33" t="s">
        <v>134</v>
      </c>
      <c r="C172" s="41" t="s">
        <v>13</v>
      </c>
      <c r="D172" s="38">
        <v>74.5</v>
      </c>
      <c r="E172" s="103">
        <v>100</v>
      </c>
      <c r="F172" s="38">
        <f>E172-D172</f>
        <v>25.5</v>
      </c>
      <c r="G172" s="38">
        <f>E172/D172*100-100</f>
        <v>34.228187919463096</v>
      </c>
    </row>
    <row r="173" spans="1:8" ht="21" customHeight="1" x14ac:dyDescent="0.25">
      <c r="A173" s="41">
        <v>2</v>
      </c>
      <c r="B173" s="33" t="s">
        <v>332</v>
      </c>
      <c r="C173" s="41" t="s">
        <v>13</v>
      </c>
      <c r="D173" s="38" t="s">
        <v>333</v>
      </c>
      <c r="E173" s="38">
        <v>0.5</v>
      </c>
      <c r="F173" s="38">
        <f>E173-50</f>
        <v>-49.5</v>
      </c>
      <c r="G173" s="38">
        <f>E173/50*100-100</f>
        <v>-99</v>
      </c>
    </row>
    <row r="174" spans="1:8" ht="26.25" customHeight="1" x14ac:dyDescent="0.25">
      <c r="A174" s="40">
        <v>14</v>
      </c>
      <c r="B174" s="75" t="s">
        <v>135</v>
      </c>
      <c r="C174" s="74"/>
      <c r="D174" s="74"/>
      <c r="E174" s="74"/>
      <c r="F174" s="74"/>
      <c r="G174" s="74"/>
    </row>
    <row r="175" spans="1:8" ht="33.75" customHeight="1" x14ac:dyDescent="0.25">
      <c r="A175" s="41">
        <v>1</v>
      </c>
      <c r="B175" s="33" t="s">
        <v>136</v>
      </c>
      <c r="C175" s="41"/>
      <c r="D175" s="38"/>
      <c r="E175" s="38"/>
      <c r="F175" s="38"/>
      <c r="G175" s="38"/>
    </row>
    <row r="176" spans="1:8" ht="15.75" x14ac:dyDescent="0.25">
      <c r="A176" s="45" t="s">
        <v>137</v>
      </c>
      <c r="B176" s="19" t="s">
        <v>139</v>
      </c>
      <c r="C176" s="41" t="s">
        <v>13</v>
      </c>
      <c r="D176" s="38">
        <v>100</v>
      </c>
      <c r="E176" s="38">
        <v>100</v>
      </c>
      <c r="F176" s="38">
        <f t="shared" ref="F176:F195" si="26">E176-D176</f>
        <v>0</v>
      </c>
      <c r="G176" s="38">
        <f t="shared" ref="G176:G195" si="27">E176/D176*100-100</f>
        <v>0</v>
      </c>
      <c r="H176" s="44"/>
    </row>
    <row r="177" spans="1:8" ht="32.25" customHeight="1" x14ac:dyDescent="0.25">
      <c r="A177" s="45" t="s">
        <v>138</v>
      </c>
      <c r="B177" s="46" t="s">
        <v>140</v>
      </c>
      <c r="C177" s="41" t="s">
        <v>13</v>
      </c>
      <c r="D177" s="38">
        <v>40</v>
      </c>
      <c r="E177" s="38">
        <v>40</v>
      </c>
      <c r="F177" s="38">
        <f>E177-D177</f>
        <v>0</v>
      </c>
      <c r="G177" s="38">
        <f t="shared" si="27"/>
        <v>0</v>
      </c>
      <c r="H177" s="44"/>
    </row>
    <row r="178" spans="1:8" ht="33" customHeight="1" x14ac:dyDescent="0.25">
      <c r="A178" s="45" t="s">
        <v>80</v>
      </c>
      <c r="B178" s="46" t="s">
        <v>145</v>
      </c>
      <c r="C178" s="41" t="s">
        <v>13</v>
      </c>
      <c r="D178" s="57">
        <v>5.0999999999999996</v>
      </c>
      <c r="E178" s="57">
        <v>2.5</v>
      </c>
      <c r="F178" s="57">
        <f t="shared" si="26"/>
        <v>-2.5999999999999996</v>
      </c>
      <c r="G178" s="57">
        <f t="shared" si="27"/>
        <v>-50.980392156862742</v>
      </c>
      <c r="H178" s="44"/>
    </row>
    <row r="179" spans="1:8" ht="48.75" customHeight="1" x14ac:dyDescent="0.25">
      <c r="A179" s="45" t="s">
        <v>62</v>
      </c>
      <c r="B179" s="46" t="s">
        <v>144</v>
      </c>
      <c r="C179" s="41" t="s">
        <v>13</v>
      </c>
      <c r="D179" s="38">
        <v>100</v>
      </c>
      <c r="E179" s="38">
        <v>100</v>
      </c>
      <c r="F179" s="38">
        <f t="shared" si="26"/>
        <v>0</v>
      </c>
      <c r="G179" s="38">
        <f t="shared" si="27"/>
        <v>0</v>
      </c>
      <c r="H179" s="44"/>
    </row>
    <row r="180" spans="1:8" ht="50.25" customHeight="1" x14ac:dyDescent="0.25">
      <c r="A180" s="45" t="s">
        <v>141</v>
      </c>
      <c r="B180" s="46" t="s">
        <v>143</v>
      </c>
      <c r="C180" s="41" t="s">
        <v>13</v>
      </c>
      <c r="D180" s="38">
        <v>100</v>
      </c>
      <c r="E180" s="38">
        <v>100</v>
      </c>
      <c r="F180" s="38">
        <f t="shared" si="26"/>
        <v>0</v>
      </c>
      <c r="G180" s="38">
        <f t="shared" si="27"/>
        <v>0</v>
      </c>
      <c r="H180" s="44"/>
    </row>
    <row r="181" spans="1:8" ht="81" customHeight="1" x14ac:dyDescent="0.25">
      <c r="A181" s="45" t="s">
        <v>81</v>
      </c>
      <c r="B181" s="46" t="s">
        <v>142</v>
      </c>
      <c r="C181" s="41" t="s">
        <v>13</v>
      </c>
      <c r="D181" s="38">
        <v>89</v>
      </c>
      <c r="E181" s="38">
        <v>89</v>
      </c>
      <c r="F181" s="38">
        <f t="shared" si="26"/>
        <v>0</v>
      </c>
      <c r="G181" s="38">
        <f t="shared" si="27"/>
        <v>0</v>
      </c>
      <c r="H181" s="44"/>
    </row>
    <row r="182" spans="1:8" ht="22.5" customHeight="1" x14ac:dyDescent="0.25">
      <c r="A182" s="45" t="s">
        <v>312</v>
      </c>
      <c r="B182" s="46" t="s">
        <v>308</v>
      </c>
      <c r="C182" s="41" t="s">
        <v>25</v>
      </c>
      <c r="D182" s="38">
        <v>2</v>
      </c>
      <c r="E182" s="38">
        <v>1</v>
      </c>
      <c r="F182" s="38">
        <f t="shared" ref="F182" si="28">E182-D182</f>
        <v>-1</v>
      </c>
      <c r="G182" s="38">
        <f t="shared" ref="G182" si="29">E182/D182*100-100</f>
        <v>-50</v>
      </c>
      <c r="H182" s="44"/>
    </row>
    <row r="183" spans="1:8" s="13" customFormat="1" ht="23.25" customHeight="1" x14ac:dyDescent="0.25">
      <c r="A183" s="40">
        <v>15</v>
      </c>
      <c r="B183" s="76" t="s">
        <v>146</v>
      </c>
      <c r="C183" s="77"/>
      <c r="D183" s="77"/>
      <c r="E183" s="77"/>
      <c r="F183" s="77"/>
      <c r="G183" s="78"/>
    </row>
    <row r="184" spans="1:8" ht="31.5" x14ac:dyDescent="0.25">
      <c r="A184" s="41">
        <v>1</v>
      </c>
      <c r="B184" s="33" t="s">
        <v>147</v>
      </c>
      <c r="C184" s="41" t="s">
        <v>13</v>
      </c>
      <c r="D184" s="38">
        <v>100</v>
      </c>
      <c r="E184" s="38">
        <v>100</v>
      </c>
      <c r="F184" s="38">
        <f t="shared" si="26"/>
        <v>0</v>
      </c>
      <c r="G184" s="38">
        <f t="shared" si="27"/>
        <v>0</v>
      </c>
      <c r="H184" s="44"/>
    </row>
    <row r="185" spans="1:8" ht="79.5" customHeight="1" x14ac:dyDescent="0.25">
      <c r="A185" s="41">
        <v>2</v>
      </c>
      <c r="B185" s="33" t="s">
        <v>148</v>
      </c>
      <c r="C185" s="41" t="s">
        <v>13</v>
      </c>
      <c r="D185" s="38">
        <v>50</v>
      </c>
      <c r="E185" s="38">
        <v>75.8</v>
      </c>
      <c r="F185" s="38">
        <f t="shared" si="26"/>
        <v>25.799999999999997</v>
      </c>
      <c r="G185" s="38">
        <f t="shared" si="27"/>
        <v>51.599999999999994</v>
      </c>
      <c r="H185" s="44"/>
    </row>
    <row r="186" spans="1:8" ht="47.25" x14ac:dyDescent="0.25">
      <c r="A186" s="41">
        <v>3</v>
      </c>
      <c r="B186" s="33" t="s">
        <v>149</v>
      </c>
      <c r="C186" s="41" t="s">
        <v>23</v>
      </c>
      <c r="D186" s="56">
        <v>29</v>
      </c>
      <c r="E186" s="56">
        <v>58</v>
      </c>
      <c r="F186" s="56">
        <f t="shared" si="26"/>
        <v>29</v>
      </c>
      <c r="G186" s="38">
        <f t="shared" si="27"/>
        <v>100</v>
      </c>
      <c r="H186" s="44"/>
    </row>
    <row r="187" spans="1:8" ht="63" x14ac:dyDescent="0.25">
      <c r="A187" s="41">
        <v>4</v>
      </c>
      <c r="B187" s="33" t="s">
        <v>150</v>
      </c>
      <c r="C187" s="41" t="s">
        <v>23</v>
      </c>
      <c r="D187" s="56">
        <v>124</v>
      </c>
      <c r="E187" s="56">
        <v>94</v>
      </c>
      <c r="F187" s="56">
        <f t="shared" si="26"/>
        <v>-30</v>
      </c>
      <c r="G187" s="38">
        <f t="shared" si="27"/>
        <v>-24.193548387096769</v>
      </c>
      <c r="H187" s="44"/>
    </row>
    <row r="188" spans="1:8" s="13" customFormat="1" ht="23.25" customHeight="1" x14ac:dyDescent="0.25">
      <c r="A188" s="49">
        <v>16</v>
      </c>
      <c r="B188" s="75" t="s">
        <v>233</v>
      </c>
      <c r="C188" s="75"/>
      <c r="D188" s="75"/>
      <c r="E188" s="75"/>
      <c r="F188" s="75"/>
      <c r="G188" s="75"/>
    </row>
    <row r="189" spans="1:8" ht="31.5" x14ac:dyDescent="0.25">
      <c r="A189" s="41">
        <v>1</v>
      </c>
      <c r="B189" s="50" t="s">
        <v>234</v>
      </c>
      <c r="C189" s="41" t="s">
        <v>235</v>
      </c>
      <c r="D189" s="58">
        <v>21.61</v>
      </c>
      <c r="E189" s="58">
        <v>18.728000000000002</v>
      </c>
      <c r="F189" s="58">
        <f t="shared" si="26"/>
        <v>-2.8819999999999979</v>
      </c>
      <c r="G189" s="58">
        <f t="shared" si="27"/>
        <v>-13.336418324849603</v>
      </c>
      <c r="H189" s="44"/>
    </row>
    <row r="190" spans="1:8" ht="31.5" x14ac:dyDescent="0.25">
      <c r="A190" s="41">
        <v>2</v>
      </c>
      <c r="B190" s="50" t="s">
        <v>236</v>
      </c>
      <c r="C190" s="41" t="s">
        <v>23</v>
      </c>
      <c r="D190" s="41">
        <v>365</v>
      </c>
      <c r="E190" s="41">
        <v>365</v>
      </c>
      <c r="F190" s="41">
        <f t="shared" si="26"/>
        <v>0</v>
      </c>
      <c r="G190" s="38">
        <f t="shared" si="27"/>
        <v>0</v>
      </c>
      <c r="H190" s="44"/>
    </row>
    <row r="191" spans="1:8" ht="31.5" x14ac:dyDescent="0.25">
      <c r="A191" s="41">
        <v>3</v>
      </c>
      <c r="B191" s="50" t="s">
        <v>237</v>
      </c>
      <c r="C191" s="41" t="s">
        <v>23</v>
      </c>
      <c r="D191" s="41">
        <v>15</v>
      </c>
      <c r="E191" s="41">
        <v>27</v>
      </c>
      <c r="F191" s="41">
        <f t="shared" si="26"/>
        <v>12</v>
      </c>
      <c r="G191" s="38">
        <f t="shared" si="27"/>
        <v>80</v>
      </c>
      <c r="H191" s="44"/>
    </row>
    <row r="192" spans="1:8" ht="15.75" x14ac:dyDescent="0.25">
      <c r="A192" s="41">
        <v>4</v>
      </c>
      <c r="B192" s="50" t="s">
        <v>238</v>
      </c>
      <c r="C192" s="41" t="s">
        <v>24</v>
      </c>
      <c r="D192" s="41">
        <v>47</v>
      </c>
      <c r="E192" s="41">
        <v>56</v>
      </c>
      <c r="F192" s="41">
        <f t="shared" si="26"/>
        <v>9</v>
      </c>
      <c r="G192" s="38">
        <f t="shared" si="27"/>
        <v>19.148936170212764</v>
      </c>
      <c r="H192" s="44"/>
    </row>
    <row r="193" spans="1:8" ht="33" customHeight="1" x14ac:dyDescent="0.25">
      <c r="A193" s="41">
        <v>5</v>
      </c>
      <c r="B193" s="50" t="s">
        <v>239</v>
      </c>
      <c r="C193" s="41" t="s">
        <v>13</v>
      </c>
      <c r="D193" s="41">
        <v>34</v>
      </c>
      <c r="E193" s="41">
        <v>42.1</v>
      </c>
      <c r="F193" s="41" t="s">
        <v>253</v>
      </c>
      <c r="G193" s="38" t="s">
        <v>253</v>
      </c>
      <c r="H193" s="44"/>
    </row>
    <row r="194" spans="1:8" ht="15.75" x14ac:dyDescent="0.25">
      <c r="A194" s="41">
        <v>6</v>
      </c>
      <c r="B194" s="50" t="s">
        <v>240</v>
      </c>
      <c r="C194" s="41" t="s">
        <v>24</v>
      </c>
      <c r="D194" s="41">
        <v>0</v>
      </c>
      <c r="E194" s="41">
        <v>0</v>
      </c>
      <c r="F194" s="41">
        <f t="shared" si="26"/>
        <v>0</v>
      </c>
      <c r="G194" s="38">
        <v>0</v>
      </c>
      <c r="H194" s="44"/>
    </row>
    <row r="195" spans="1:8" ht="31.5" x14ac:dyDescent="0.25">
      <c r="A195" s="41">
        <v>7</v>
      </c>
      <c r="B195" s="50" t="s">
        <v>241</v>
      </c>
      <c r="C195" s="41" t="s">
        <v>13</v>
      </c>
      <c r="D195" s="41">
        <v>83.2</v>
      </c>
      <c r="E195" s="41">
        <v>82.7</v>
      </c>
      <c r="F195" s="41">
        <f t="shared" si="26"/>
        <v>-0.5</v>
      </c>
      <c r="G195" s="38">
        <f t="shared" si="27"/>
        <v>-0.60096153846154721</v>
      </c>
      <c r="H195" s="44"/>
    </row>
  </sheetData>
  <mergeCells count="23">
    <mergeCell ref="B188:G188"/>
    <mergeCell ref="B183:G183"/>
    <mergeCell ref="B64:G64"/>
    <mergeCell ref="B57:G57"/>
    <mergeCell ref="B39:G39"/>
    <mergeCell ref="B171:G171"/>
    <mergeCell ref="B174:G174"/>
    <mergeCell ref="B162:G162"/>
    <mergeCell ref="B153:G153"/>
    <mergeCell ref="B150:G150"/>
    <mergeCell ref="B6:G6"/>
    <mergeCell ref="B116:G116"/>
    <mergeCell ref="B111:G111"/>
    <mergeCell ref="B99:G99"/>
    <mergeCell ref="B74:G74"/>
    <mergeCell ref="B71:G71"/>
    <mergeCell ref="D3:E3"/>
    <mergeCell ref="F3:G3"/>
    <mergeCell ref="A1:G1"/>
    <mergeCell ref="C3:C4"/>
    <mergeCell ref="B3:B4"/>
    <mergeCell ref="A3:A4"/>
    <mergeCell ref="E2:G2"/>
  </mergeCells>
  <pageMargins left="0.31496062992125984" right="0.31496062992125984" top="0.74803149606299213" bottom="0.74803149606299213" header="0.31496062992125984" footer="0.31496062992125984"/>
  <pageSetup paperSize="9" scale="52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tabSelected="1" zoomScaleNormal="100" workbookViewId="0">
      <selection activeCell="G5" sqref="G5"/>
    </sheetView>
  </sheetViews>
  <sheetFormatPr defaultColWidth="9.140625" defaultRowHeight="15" x14ac:dyDescent="0.25"/>
  <cols>
    <col min="1" max="1" width="7.28515625" style="4" customWidth="1"/>
    <col min="2" max="2" width="84.7109375" style="4" customWidth="1"/>
    <col min="3" max="3" width="21" style="4" customWidth="1"/>
    <col min="4" max="4" width="17.85546875" style="4" customWidth="1"/>
    <col min="5" max="6" width="17.28515625" style="4" customWidth="1"/>
    <col min="7" max="16384" width="9.140625" style="4"/>
  </cols>
  <sheetData>
    <row r="1" spans="1:7" x14ac:dyDescent="0.25">
      <c r="A1" s="66" t="s">
        <v>342</v>
      </c>
      <c r="B1" s="66"/>
      <c r="C1" s="66"/>
      <c r="D1" s="66"/>
      <c r="E1" s="66"/>
      <c r="F1" s="66"/>
    </row>
    <row r="2" spans="1:7" ht="14.25" customHeight="1" x14ac:dyDescent="0.25">
      <c r="A2" s="66"/>
      <c r="B2" s="66"/>
      <c r="C2" s="66"/>
      <c r="D2" s="66"/>
      <c r="E2" s="66"/>
      <c r="F2" s="66"/>
    </row>
    <row r="3" spans="1:7" ht="15.75" thickBot="1" x14ac:dyDescent="0.3">
      <c r="E3" s="82" t="s">
        <v>20</v>
      </c>
      <c r="F3" s="82"/>
    </row>
    <row r="4" spans="1:7" ht="15.75" x14ac:dyDescent="0.25">
      <c r="A4" s="83" t="s">
        <v>0</v>
      </c>
      <c r="B4" s="86" t="s">
        <v>9</v>
      </c>
      <c r="C4" s="92" t="s">
        <v>10</v>
      </c>
      <c r="D4" s="92"/>
      <c r="E4" s="92"/>
      <c r="F4" s="93"/>
    </row>
    <row r="5" spans="1:7" ht="15.75" customHeight="1" x14ac:dyDescent="0.25">
      <c r="A5" s="84"/>
      <c r="B5" s="87"/>
      <c r="C5" s="89" t="s">
        <v>8</v>
      </c>
      <c r="D5" s="89" t="s">
        <v>2</v>
      </c>
      <c r="E5" s="80" t="s">
        <v>3</v>
      </c>
      <c r="F5" s="81"/>
    </row>
    <row r="6" spans="1:7" ht="30.75" customHeight="1" x14ac:dyDescent="0.25">
      <c r="A6" s="85"/>
      <c r="B6" s="88"/>
      <c r="C6" s="90"/>
      <c r="D6" s="91"/>
      <c r="E6" s="63" t="s">
        <v>7</v>
      </c>
      <c r="F6" s="5" t="s">
        <v>5</v>
      </c>
    </row>
    <row r="7" spans="1:7" ht="15.75" x14ac:dyDescent="0.25">
      <c r="A7" s="6">
        <v>1</v>
      </c>
      <c r="B7" s="61">
        <v>2</v>
      </c>
      <c r="C7" s="61">
        <v>3</v>
      </c>
      <c r="D7" s="61">
        <v>4</v>
      </c>
      <c r="E7" s="61">
        <v>5</v>
      </c>
      <c r="F7" s="62">
        <v>6</v>
      </c>
    </row>
    <row r="8" spans="1:7" ht="23.25" customHeight="1" x14ac:dyDescent="0.25">
      <c r="A8" s="14">
        <v>1</v>
      </c>
      <c r="B8" s="75" t="s">
        <v>151</v>
      </c>
      <c r="C8" s="99"/>
      <c r="D8" s="99"/>
      <c r="E8" s="99"/>
      <c r="F8" s="100"/>
    </row>
    <row r="9" spans="1:7" ht="31.5" x14ac:dyDescent="0.25">
      <c r="A9" s="15">
        <v>1</v>
      </c>
      <c r="B9" s="33" t="s">
        <v>152</v>
      </c>
      <c r="C9" s="26">
        <v>182461.36900000001</v>
      </c>
      <c r="D9" s="26">
        <v>172971.04294000001</v>
      </c>
      <c r="E9" s="26">
        <f t="shared" ref="E9:E21" si="0">D9-C9</f>
        <v>-9490.3260599999921</v>
      </c>
      <c r="F9" s="7">
        <f t="shared" ref="F9:F20" si="1">D9/C9*100-100</f>
        <v>-5.2012796527905039</v>
      </c>
      <c r="G9" s="35"/>
    </row>
    <row r="10" spans="1:7" ht="31.5" customHeight="1" x14ac:dyDescent="0.25">
      <c r="A10" s="15">
        <v>2</v>
      </c>
      <c r="B10" s="33" t="s">
        <v>33</v>
      </c>
      <c r="C10" s="26">
        <v>8383.7209999999995</v>
      </c>
      <c r="D10" s="26">
        <v>8357.3435100000006</v>
      </c>
      <c r="E10" s="26">
        <f t="shared" si="0"/>
        <v>-26.377489999998943</v>
      </c>
      <c r="F10" s="7">
        <f t="shared" si="1"/>
        <v>-0.31462747865774077</v>
      </c>
      <c r="G10" s="35"/>
    </row>
    <row r="11" spans="1:7" ht="18" customHeight="1" x14ac:dyDescent="0.25">
      <c r="A11" s="15">
        <v>3</v>
      </c>
      <c r="B11" s="33" t="s">
        <v>256</v>
      </c>
      <c r="C11" s="26">
        <v>102868.45299999999</v>
      </c>
      <c r="D11" s="26">
        <v>90542.342600000004</v>
      </c>
      <c r="E11" s="26">
        <f t="shared" si="0"/>
        <v>-12326.11039999999</v>
      </c>
      <c r="F11" s="7">
        <f t="shared" si="1"/>
        <v>-11.982400862973989</v>
      </c>
      <c r="G11" s="35"/>
    </row>
    <row r="12" spans="1:7" ht="19.5" customHeight="1" x14ac:dyDescent="0.25">
      <c r="A12" s="15">
        <v>4</v>
      </c>
      <c r="B12" s="33" t="s">
        <v>34</v>
      </c>
      <c r="C12" s="26">
        <v>15313.187</v>
      </c>
      <c r="D12" s="26">
        <v>11464.099329999999</v>
      </c>
      <c r="E12" s="26">
        <f t="shared" si="0"/>
        <v>-3849.0876700000008</v>
      </c>
      <c r="F12" s="7">
        <f t="shared" si="1"/>
        <v>-25.135771345311724</v>
      </c>
      <c r="G12" s="35"/>
    </row>
    <row r="13" spans="1:7" ht="17.25" customHeight="1" x14ac:dyDescent="0.25">
      <c r="A13" s="15">
        <v>5</v>
      </c>
      <c r="B13" s="33" t="s">
        <v>153</v>
      </c>
      <c r="C13" s="26">
        <v>3060.194</v>
      </c>
      <c r="D13" s="26">
        <v>3021.8509899999999</v>
      </c>
      <c r="E13" s="26">
        <f t="shared" si="0"/>
        <v>-38.343010000000049</v>
      </c>
      <c r="F13" s="7">
        <f t="shared" si="1"/>
        <v>-1.2529601064507716</v>
      </c>
      <c r="G13" s="35"/>
    </row>
    <row r="14" spans="1:7" ht="34.5" hidden="1" customHeight="1" x14ac:dyDescent="0.25">
      <c r="A14" s="15">
        <v>6</v>
      </c>
      <c r="B14" s="33" t="s">
        <v>154</v>
      </c>
      <c r="C14" s="26">
        <v>0</v>
      </c>
      <c r="D14" s="26">
        <v>0</v>
      </c>
      <c r="E14" s="26">
        <f t="shared" si="0"/>
        <v>0</v>
      </c>
      <c r="F14" s="7">
        <v>0</v>
      </c>
      <c r="G14" s="35"/>
    </row>
    <row r="15" spans="1:7" ht="20.25" customHeight="1" x14ac:dyDescent="0.25">
      <c r="A15" s="15">
        <v>7</v>
      </c>
      <c r="B15" s="33" t="s">
        <v>35</v>
      </c>
      <c r="C15" s="26">
        <v>130613.71400000001</v>
      </c>
      <c r="D15" s="26">
        <v>110601.39592</v>
      </c>
      <c r="E15" s="26">
        <f t="shared" si="0"/>
        <v>-20012.318080000012</v>
      </c>
      <c r="F15" s="7">
        <f t="shared" si="1"/>
        <v>-15.321758693731041</v>
      </c>
      <c r="G15" s="35"/>
    </row>
    <row r="16" spans="1:7" ht="20.25" customHeight="1" x14ac:dyDescent="0.25">
      <c r="A16" s="15">
        <v>8</v>
      </c>
      <c r="B16" s="33" t="s">
        <v>36</v>
      </c>
      <c r="C16" s="26">
        <v>37936.580999999998</v>
      </c>
      <c r="D16" s="26">
        <v>31031.396840000001</v>
      </c>
      <c r="E16" s="26">
        <f t="shared" si="0"/>
        <v>-6905.1841599999971</v>
      </c>
      <c r="F16" s="7">
        <f t="shared" si="1"/>
        <v>-18.201914822002536</v>
      </c>
      <c r="G16" s="35"/>
    </row>
    <row r="17" spans="1:7" ht="20.25" customHeight="1" x14ac:dyDescent="0.25">
      <c r="A17" s="15">
        <v>9</v>
      </c>
      <c r="B17" s="33" t="s">
        <v>280</v>
      </c>
      <c r="C17" s="26">
        <v>3616.07</v>
      </c>
      <c r="D17" s="26">
        <v>0</v>
      </c>
      <c r="E17" s="26">
        <f t="shared" si="0"/>
        <v>-3616.07</v>
      </c>
      <c r="F17" s="7">
        <v>0</v>
      </c>
      <c r="G17" s="35"/>
    </row>
    <row r="18" spans="1:7" ht="20.25" customHeight="1" x14ac:dyDescent="0.25">
      <c r="A18" s="15">
        <v>10</v>
      </c>
      <c r="B18" s="33" t="s">
        <v>257</v>
      </c>
      <c r="C18" s="26">
        <v>213.96272999999999</v>
      </c>
      <c r="D18" s="26">
        <v>0</v>
      </c>
      <c r="E18" s="26">
        <f t="shared" si="0"/>
        <v>-213.96272999999999</v>
      </c>
      <c r="F18" s="7">
        <v>0</v>
      </c>
      <c r="G18" s="35"/>
    </row>
    <row r="19" spans="1:7" ht="19.5" hidden="1" customHeight="1" x14ac:dyDescent="0.25">
      <c r="A19" s="15">
        <v>11</v>
      </c>
      <c r="B19" s="33" t="s">
        <v>258</v>
      </c>
      <c r="C19" s="26">
        <v>0</v>
      </c>
      <c r="D19" s="26">
        <v>0</v>
      </c>
      <c r="E19" s="26">
        <f t="shared" si="0"/>
        <v>0</v>
      </c>
      <c r="F19" s="7">
        <v>0</v>
      </c>
      <c r="G19" s="35"/>
    </row>
    <row r="20" spans="1:7" ht="20.25" customHeight="1" x14ac:dyDescent="0.25">
      <c r="A20" s="15">
        <v>12</v>
      </c>
      <c r="B20" s="33" t="s">
        <v>37</v>
      </c>
      <c r="C20" s="26">
        <v>152991.07399999999</v>
      </c>
      <c r="D20" s="26">
        <v>133936.58786999999</v>
      </c>
      <c r="E20" s="26">
        <f t="shared" si="0"/>
        <v>-19054.486130000005</v>
      </c>
      <c r="F20" s="7">
        <f t="shared" si="1"/>
        <v>-12.454639105285324</v>
      </c>
      <c r="G20" s="35"/>
    </row>
    <row r="21" spans="1:7" ht="20.25" hidden="1" customHeight="1" x14ac:dyDescent="0.25">
      <c r="A21" s="15">
        <v>13</v>
      </c>
      <c r="B21" s="33" t="s">
        <v>155</v>
      </c>
      <c r="C21" s="26">
        <v>0</v>
      </c>
      <c r="D21" s="26">
        <v>0</v>
      </c>
      <c r="E21" s="26">
        <f t="shared" si="0"/>
        <v>0</v>
      </c>
      <c r="F21" s="7">
        <v>0</v>
      </c>
      <c r="G21" s="35"/>
    </row>
    <row r="22" spans="1:7" ht="18" customHeight="1" x14ac:dyDescent="0.25">
      <c r="A22" s="15"/>
      <c r="B22" s="59" t="s">
        <v>18</v>
      </c>
      <c r="C22" s="27">
        <f>SUM(C9:C21)</f>
        <v>637458.32573000004</v>
      </c>
      <c r="D22" s="27">
        <f>SUM(D9:D21)</f>
        <v>561926.06000000006</v>
      </c>
      <c r="E22" s="27">
        <f>D22-C22</f>
        <v>-75532.265729999985</v>
      </c>
      <c r="F22" s="8">
        <f>D22/C22*100-100</f>
        <v>-11.848973129890879</v>
      </c>
      <c r="G22" s="35"/>
    </row>
    <row r="23" spans="1:7" ht="22.5" customHeight="1" x14ac:dyDescent="0.25">
      <c r="A23" s="14">
        <v>2</v>
      </c>
      <c r="B23" s="75" t="s">
        <v>79</v>
      </c>
      <c r="C23" s="99"/>
      <c r="D23" s="99"/>
      <c r="E23" s="99"/>
      <c r="F23" s="100"/>
      <c r="G23" s="35"/>
    </row>
    <row r="24" spans="1:7" ht="19.5" customHeight="1" x14ac:dyDescent="0.25">
      <c r="A24" s="15">
        <v>1</v>
      </c>
      <c r="B24" s="33" t="s">
        <v>38</v>
      </c>
      <c r="C24" s="26">
        <v>1508.3820000000001</v>
      </c>
      <c r="D24" s="26">
        <v>714.47</v>
      </c>
      <c r="E24" s="28">
        <f t="shared" ref="E24:E33" si="2">D24-C24</f>
        <v>-793.91200000000003</v>
      </c>
      <c r="F24" s="20">
        <f>D24/C24*100-100</f>
        <v>-52.633351498493084</v>
      </c>
      <c r="G24" s="35"/>
    </row>
    <row r="25" spans="1:7" ht="33" customHeight="1" x14ac:dyDescent="0.25">
      <c r="A25" s="15">
        <v>2</v>
      </c>
      <c r="B25" s="33" t="s">
        <v>313</v>
      </c>
      <c r="C25" s="26">
        <v>43203.603999999999</v>
      </c>
      <c r="D25" s="26">
        <v>35214.139869999999</v>
      </c>
      <c r="E25" s="28">
        <f t="shared" si="2"/>
        <v>-7989.4641300000003</v>
      </c>
      <c r="F25" s="20">
        <f t="shared" ref="F25:F33" si="3">D25/C25*100-100</f>
        <v>-18.492587169348184</v>
      </c>
      <c r="G25" s="35"/>
    </row>
    <row r="26" spans="1:7" ht="49.5" customHeight="1" x14ac:dyDescent="0.25">
      <c r="A26" s="15">
        <v>3</v>
      </c>
      <c r="B26" s="33" t="s">
        <v>251</v>
      </c>
      <c r="C26" s="26">
        <v>2432.46</v>
      </c>
      <c r="D26" s="26">
        <v>277</v>
      </c>
      <c r="E26" s="28">
        <f t="shared" si="2"/>
        <v>-2155.46</v>
      </c>
      <c r="F26" s="20">
        <v>0</v>
      </c>
      <c r="G26" s="35"/>
    </row>
    <row r="27" spans="1:7" ht="49.5" customHeight="1" x14ac:dyDescent="0.25">
      <c r="A27" s="15">
        <v>4</v>
      </c>
      <c r="B27" s="33" t="s">
        <v>251</v>
      </c>
      <c r="C27" s="26">
        <v>3151.6880000000001</v>
      </c>
      <c r="D27" s="26">
        <v>0</v>
      </c>
      <c r="E27" s="28">
        <f t="shared" si="2"/>
        <v>-3151.6880000000001</v>
      </c>
      <c r="F27" s="20">
        <f t="shared" si="3"/>
        <v>-100</v>
      </c>
      <c r="G27" s="35"/>
    </row>
    <row r="28" spans="1:7" ht="19.5" hidden="1" customHeight="1" x14ac:dyDescent="0.25">
      <c r="A28" s="15">
        <v>5</v>
      </c>
      <c r="B28" s="33" t="s">
        <v>156</v>
      </c>
      <c r="C28" s="26">
        <v>0</v>
      </c>
      <c r="D28" s="26">
        <v>0</v>
      </c>
      <c r="E28" s="28">
        <f t="shared" si="2"/>
        <v>0</v>
      </c>
      <c r="F28" s="20">
        <v>0</v>
      </c>
      <c r="G28" s="35"/>
    </row>
    <row r="29" spans="1:7" ht="51.75" customHeight="1" x14ac:dyDescent="0.25">
      <c r="A29" s="15">
        <v>6</v>
      </c>
      <c r="B29" s="33" t="s">
        <v>309</v>
      </c>
      <c r="C29" s="26">
        <v>900</v>
      </c>
      <c r="D29" s="26">
        <v>0</v>
      </c>
      <c r="E29" s="28">
        <f t="shared" si="2"/>
        <v>-900</v>
      </c>
      <c r="F29" s="20">
        <v>0</v>
      </c>
      <c r="G29" s="35"/>
    </row>
    <row r="30" spans="1:7" ht="34.5" customHeight="1" x14ac:dyDescent="0.25">
      <c r="A30" s="15">
        <v>7</v>
      </c>
      <c r="B30" s="33" t="s">
        <v>244</v>
      </c>
      <c r="C30" s="26">
        <v>322037.5</v>
      </c>
      <c r="D30" s="26">
        <v>322037.41498</v>
      </c>
      <c r="E30" s="28">
        <f t="shared" si="2"/>
        <v>-8.5019999998621643E-2</v>
      </c>
      <c r="F30" s="20">
        <f t="shared" si="3"/>
        <v>-2.6400652103575339E-5</v>
      </c>
      <c r="G30" s="35"/>
    </row>
    <row r="31" spans="1:7" ht="47.25" customHeight="1" x14ac:dyDescent="0.25">
      <c r="A31" s="15">
        <v>8</v>
      </c>
      <c r="B31" s="33" t="s">
        <v>343</v>
      </c>
      <c r="C31" s="26">
        <v>4807.9250000000002</v>
      </c>
      <c r="D31" s="26">
        <v>4807.9080000000004</v>
      </c>
      <c r="E31" s="28">
        <f t="shared" si="2"/>
        <v>-1.6999999999825377E-2</v>
      </c>
      <c r="F31" s="20">
        <v>0</v>
      </c>
      <c r="G31" s="35"/>
    </row>
    <row r="32" spans="1:7" ht="19.5" hidden="1" customHeight="1" x14ac:dyDescent="0.25">
      <c r="A32" s="15">
        <v>9</v>
      </c>
      <c r="B32" s="33" t="s">
        <v>39</v>
      </c>
      <c r="C32" s="26">
        <v>0</v>
      </c>
      <c r="D32" s="26">
        <v>0</v>
      </c>
      <c r="E32" s="28">
        <f t="shared" si="2"/>
        <v>0</v>
      </c>
      <c r="F32" s="20">
        <v>0</v>
      </c>
      <c r="G32" s="35"/>
    </row>
    <row r="33" spans="1:7" ht="21" customHeight="1" x14ac:dyDescent="0.25">
      <c r="A33" s="15">
        <v>10</v>
      </c>
      <c r="B33" s="33" t="s">
        <v>37</v>
      </c>
      <c r="C33" s="26">
        <v>59965.855000000003</v>
      </c>
      <c r="D33" s="26">
        <v>52230.677389999997</v>
      </c>
      <c r="E33" s="28">
        <f t="shared" si="2"/>
        <v>-7735.1776100000061</v>
      </c>
      <c r="F33" s="20">
        <f t="shared" si="3"/>
        <v>-12.899303461945138</v>
      </c>
      <c r="G33" s="35"/>
    </row>
    <row r="34" spans="1:7" ht="18" customHeight="1" x14ac:dyDescent="0.25">
      <c r="A34" s="14"/>
      <c r="B34" s="59" t="s">
        <v>18</v>
      </c>
      <c r="C34" s="29">
        <f>SUM(C24:C33)</f>
        <v>438007.41399999999</v>
      </c>
      <c r="D34" s="29">
        <f>SUM(D24:D33)</f>
        <v>415281.61023999995</v>
      </c>
      <c r="E34" s="29">
        <f>D34-C34</f>
        <v>-22725.803760000039</v>
      </c>
      <c r="F34" s="21">
        <f>D34/C34*100-100</f>
        <v>-5.1884518466164735</v>
      </c>
      <c r="G34" s="35"/>
    </row>
    <row r="35" spans="1:7" ht="36" customHeight="1" x14ac:dyDescent="0.25">
      <c r="A35" s="14">
        <v>3</v>
      </c>
      <c r="B35" s="75" t="s">
        <v>157</v>
      </c>
      <c r="C35" s="99"/>
      <c r="D35" s="99"/>
      <c r="E35" s="99"/>
      <c r="F35" s="100"/>
      <c r="G35" s="35"/>
    </row>
    <row r="36" spans="1:7" ht="21.75" customHeight="1" x14ac:dyDescent="0.25">
      <c r="A36" s="15">
        <v>1</v>
      </c>
      <c r="B36" s="33" t="s">
        <v>40</v>
      </c>
      <c r="C36" s="26">
        <v>64.099999999999994</v>
      </c>
      <c r="D36" s="26">
        <v>64.09</v>
      </c>
      <c r="E36" s="26">
        <f t="shared" ref="E36:E43" si="4">D36-C36</f>
        <v>-9.9999999999909051E-3</v>
      </c>
      <c r="F36" s="7">
        <v>0</v>
      </c>
      <c r="G36" s="35"/>
    </row>
    <row r="37" spans="1:7" ht="80.25" customHeight="1" x14ac:dyDescent="0.25">
      <c r="A37" s="15">
        <v>2</v>
      </c>
      <c r="B37" s="33" t="s">
        <v>158</v>
      </c>
      <c r="C37" s="26">
        <v>1030.03</v>
      </c>
      <c r="D37" s="26">
        <v>1029.01783</v>
      </c>
      <c r="E37" s="26">
        <f t="shared" si="4"/>
        <v>-1.0121699999999691</v>
      </c>
      <c r="F37" s="7">
        <f t="shared" ref="F37:F40" si="5">D37/C37*100-100</f>
        <v>-9.8266069920299515E-2</v>
      </c>
      <c r="G37" s="35"/>
    </row>
    <row r="38" spans="1:7" ht="47.25" hidden="1" customHeight="1" x14ac:dyDescent="0.25">
      <c r="A38" s="15">
        <v>3</v>
      </c>
      <c r="B38" s="33" t="s">
        <v>281</v>
      </c>
      <c r="C38" s="26">
        <v>0</v>
      </c>
      <c r="D38" s="26">
        <v>0</v>
      </c>
      <c r="E38" s="26">
        <f t="shared" si="4"/>
        <v>0</v>
      </c>
      <c r="F38" s="7">
        <v>0</v>
      </c>
      <c r="G38" s="35"/>
    </row>
    <row r="39" spans="1:7" ht="21" hidden="1" customHeight="1" x14ac:dyDescent="0.25">
      <c r="A39" s="15">
        <v>4</v>
      </c>
      <c r="B39" s="33" t="s">
        <v>314</v>
      </c>
      <c r="C39" s="26">
        <v>0</v>
      </c>
      <c r="D39" s="26">
        <v>0</v>
      </c>
      <c r="E39" s="26">
        <f t="shared" si="4"/>
        <v>0</v>
      </c>
      <c r="F39" s="7">
        <v>0</v>
      </c>
      <c r="G39" s="35"/>
    </row>
    <row r="40" spans="1:7" ht="31.5" customHeight="1" x14ac:dyDescent="0.25">
      <c r="A40" s="15">
        <v>5</v>
      </c>
      <c r="B40" s="33" t="s">
        <v>315</v>
      </c>
      <c r="C40" s="26">
        <v>84.793000000000006</v>
      </c>
      <c r="D40" s="26">
        <v>9</v>
      </c>
      <c r="E40" s="26">
        <f t="shared" si="4"/>
        <v>-75.793000000000006</v>
      </c>
      <c r="F40" s="7">
        <f t="shared" si="5"/>
        <v>-89.385916290259814</v>
      </c>
      <c r="G40" s="35"/>
    </row>
    <row r="41" spans="1:7" ht="33" customHeight="1" x14ac:dyDescent="0.25">
      <c r="A41" s="15">
        <v>6</v>
      </c>
      <c r="B41" s="33" t="s">
        <v>245</v>
      </c>
      <c r="C41" s="26">
        <v>126.443</v>
      </c>
      <c r="D41" s="26">
        <v>126.038</v>
      </c>
      <c r="E41" s="26">
        <f t="shared" si="4"/>
        <v>-0.40500000000000114</v>
      </c>
      <c r="F41" s="7">
        <v>0</v>
      </c>
      <c r="G41" s="35"/>
    </row>
    <row r="42" spans="1:7" ht="33" customHeight="1" x14ac:dyDescent="0.25">
      <c r="A42" s="15">
        <v>7</v>
      </c>
      <c r="B42" s="33" t="s">
        <v>316</v>
      </c>
      <c r="C42" s="26">
        <v>108.6</v>
      </c>
      <c r="D42" s="26">
        <v>106.764</v>
      </c>
      <c r="E42" s="26">
        <f t="shared" si="4"/>
        <v>-1.8359999999999985</v>
      </c>
      <c r="F42" s="7">
        <v>0</v>
      </c>
      <c r="G42" s="35"/>
    </row>
    <row r="43" spans="1:7" ht="21" customHeight="1" x14ac:dyDescent="0.25">
      <c r="A43" s="14"/>
      <c r="B43" s="59" t="s">
        <v>18</v>
      </c>
      <c r="C43" s="27">
        <f>SUM(C36:C42)</f>
        <v>1413.9659999999997</v>
      </c>
      <c r="D43" s="27">
        <f>SUM(D36:D42)</f>
        <v>1334.9098299999998</v>
      </c>
      <c r="E43" s="27">
        <f t="shared" si="4"/>
        <v>-79.056169999999838</v>
      </c>
      <c r="F43" s="8">
        <f>D43/C43*100-100</f>
        <v>-5.591094128147347</v>
      </c>
      <c r="G43" s="35"/>
    </row>
    <row r="44" spans="1:7" ht="24" customHeight="1" x14ac:dyDescent="0.25">
      <c r="A44" s="14">
        <v>4</v>
      </c>
      <c r="B44" s="75" t="s">
        <v>91</v>
      </c>
      <c r="C44" s="99"/>
      <c r="D44" s="99"/>
      <c r="E44" s="99"/>
      <c r="F44" s="100"/>
      <c r="G44" s="35"/>
    </row>
    <row r="45" spans="1:7" ht="31.5" customHeight="1" x14ac:dyDescent="0.25">
      <c r="A45" s="15">
        <v>1</v>
      </c>
      <c r="B45" s="33" t="s">
        <v>259</v>
      </c>
      <c r="C45" s="26">
        <v>66.5</v>
      </c>
      <c r="D45" s="26">
        <v>50.0625</v>
      </c>
      <c r="E45" s="26">
        <f t="shared" ref="E45:E51" si="6">D45-C45</f>
        <v>-16.4375</v>
      </c>
      <c r="F45" s="24">
        <v>0</v>
      </c>
      <c r="G45" s="35"/>
    </row>
    <row r="46" spans="1:7" ht="20.25" hidden="1" customHeight="1" x14ac:dyDescent="0.25">
      <c r="A46" s="15">
        <v>2</v>
      </c>
      <c r="B46" s="33" t="s">
        <v>260</v>
      </c>
      <c r="C46" s="26">
        <v>0</v>
      </c>
      <c r="D46" s="26">
        <v>0</v>
      </c>
      <c r="E46" s="26">
        <f t="shared" si="6"/>
        <v>0</v>
      </c>
      <c r="F46" s="24">
        <v>0</v>
      </c>
      <c r="G46" s="35"/>
    </row>
    <row r="47" spans="1:7" ht="21.75" customHeight="1" x14ac:dyDescent="0.25">
      <c r="A47" s="15">
        <v>3</v>
      </c>
      <c r="B47" s="33" t="s">
        <v>261</v>
      </c>
      <c r="C47" s="26">
        <v>104.5</v>
      </c>
      <c r="D47" s="26">
        <v>104.494</v>
      </c>
      <c r="E47" s="26">
        <f t="shared" si="6"/>
        <v>-6.0000000000002274E-3</v>
      </c>
      <c r="F47" s="24">
        <f t="shared" ref="F47:F50" si="7">D47/C47*100-100</f>
        <v>-5.7416267942471677E-3</v>
      </c>
      <c r="G47" s="35"/>
    </row>
    <row r="48" spans="1:7" ht="63" hidden="1" customHeight="1" x14ac:dyDescent="0.25">
      <c r="A48" s="15">
        <v>4</v>
      </c>
      <c r="B48" s="33" t="s">
        <v>262</v>
      </c>
      <c r="C48" s="26">
        <v>0</v>
      </c>
      <c r="D48" s="26">
        <v>0</v>
      </c>
      <c r="E48" s="26">
        <f t="shared" si="6"/>
        <v>0</v>
      </c>
      <c r="F48" s="24">
        <v>0</v>
      </c>
      <c r="G48" s="35"/>
    </row>
    <row r="49" spans="1:7" ht="79.5" customHeight="1" x14ac:dyDescent="0.25">
      <c r="A49" s="15">
        <v>5</v>
      </c>
      <c r="B49" s="33" t="s">
        <v>263</v>
      </c>
      <c r="C49" s="26">
        <v>150.25</v>
      </c>
      <c r="D49" s="26">
        <v>150</v>
      </c>
      <c r="E49" s="26">
        <f>D49-C49</f>
        <v>-0.25</v>
      </c>
      <c r="F49" s="24">
        <f>D49/C49*100-100</f>
        <v>-0.16638935108153419</v>
      </c>
      <c r="G49" s="35"/>
    </row>
    <row r="50" spans="1:7" ht="48.75" customHeight="1" x14ac:dyDescent="0.25">
      <c r="A50" s="15">
        <v>6</v>
      </c>
      <c r="B50" s="33" t="s">
        <v>159</v>
      </c>
      <c r="C50" s="26">
        <v>50</v>
      </c>
      <c r="D50" s="26">
        <v>50</v>
      </c>
      <c r="E50" s="26">
        <f t="shared" si="6"/>
        <v>0</v>
      </c>
      <c r="F50" s="24">
        <f t="shared" si="7"/>
        <v>0</v>
      </c>
      <c r="G50" s="35"/>
    </row>
    <row r="51" spans="1:7" ht="51.75" hidden="1" customHeight="1" x14ac:dyDescent="0.25">
      <c r="A51" s="15">
        <v>7</v>
      </c>
      <c r="B51" s="33" t="s">
        <v>160</v>
      </c>
      <c r="C51" s="26">
        <v>0</v>
      </c>
      <c r="D51" s="26">
        <v>0</v>
      </c>
      <c r="E51" s="26">
        <f t="shared" si="6"/>
        <v>0</v>
      </c>
      <c r="F51" s="24">
        <v>0</v>
      </c>
      <c r="G51" s="35"/>
    </row>
    <row r="52" spans="1:7" ht="78" hidden="1" customHeight="1" x14ac:dyDescent="0.25">
      <c r="A52" s="15"/>
      <c r="B52" s="19"/>
      <c r="C52" s="26"/>
      <c r="D52" s="26"/>
      <c r="E52" s="26"/>
      <c r="F52" s="24"/>
      <c r="G52" s="35"/>
    </row>
    <row r="53" spans="1:7" ht="19.5" customHeight="1" x14ac:dyDescent="0.25">
      <c r="A53" s="14"/>
      <c r="B53" s="59" t="s">
        <v>18</v>
      </c>
      <c r="C53" s="27">
        <f>SUM(C45:C52)</f>
        <v>371.25</v>
      </c>
      <c r="D53" s="27">
        <f>SUM(D45:D52)</f>
        <v>354.55650000000003</v>
      </c>
      <c r="E53" s="27">
        <f>D53-C53</f>
        <v>-16.693499999999972</v>
      </c>
      <c r="F53" s="25">
        <f>D53/C53*100-100</f>
        <v>-4.4965656565656502</v>
      </c>
      <c r="G53" s="35"/>
    </row>
    <row r="54" spans="1:7" ht="25.5" customHeight="1" x14ac:dyDescent="0.25">
      <c r="A54" s="14">
        <v>5</v>
      </c>
      <c r="B54" s="75" t="s">
        <v>98</v>
      </c>
      <c r="C54" s="99"/>
      <c r="D54" s="99"/>
      <c r="E54" s="99"/>
      <c r="F54" s="100"/>
      <c r="G54" s="35"/>
    </row>
    <row r="55" spans="1:7" ht="31.5" x14ac:dyDescent="0.25">
      <c r="A55" s="15">
        <v>1</v>
      </c>
      <c r="B55" s="19" t="s">
        <v>161</v>
      </c>
      <c r="C55" s="26">
        <v>187.83099999999999</v>
      </c>
      <c r="D55" s="26">
        <v>100.43067000000001</v>
      </c>
      <c r="E55" s="26">
        <f>D55-C55</f>
        <v>-87.400329999999983</v>
      </c>
      <c r="F55" s="7">
        <f>D55/C55*100-100</f>
        <v>-46.531365961955153</v>
      </c>
      <c r="G55" s="35"/>
    </row>
    <row r="56" spans="1:7" ht="31.5" x14ac:dyDescent="0.25">
      <c r="A56" s="15">
        <v>2</v>
      </c>
      <c r="B56" s="19" t="s">
        <v>162</v>
      </c>
      <c r="C56" s="26">
        <v>7133.7139999999999</v>
      </c>
      <c r="D56" s="26">
        <v>5946.2859099999996</v>
      </c>
      <c r="E56" s="26">
        <f>D56-C56</f>
        <v>-1187.4280900000003</v>
      </c>
      <c r="F56" s="7">
        <f>D56/C56*100-100</f>
        <v>-16.645299909696405</v>
      </c>
      <c r="G56" s="35"/>
    </row>
    <row r="57" spans="1:7" ht="15.75" x14ac:dyDescent="0.25">
      <c r="A57" s="14"/>
      <c r="B57" s="59" t="s">
        <v>18</v>
      </c>
      <c r="C57" s="27">
        <f>SUM(C55:C56)</f>
        <v>7321.5450000000001</v>
      </c>
      <c r="D57" s="27">
        <f>SUM(D55:D56)</f>
        <v>6046.7165799999993</v>
      </c>
      <c r="E57" s="27">
        <f>D57-C57</f>
        <v>-1274.8284200000007</v>
      </c>
      <c r="F57" s="8">
        <f>D57/C57*100-100</f>
        <v>-17.412013721147673</v>
      </c>
      <c r="G57" s="35"/>
    </row>
    <row r="58" spans="1:7" ht="21" customHeight="1" x14ac:dyDescent="0.25">
      <c r="A58" s="14">
        <v>6</v>
      </c>
      <c r="B58" s="75" t="s">
        <v>163</v>
      </c>
      <c r="C58" s="99"/>
      <c r="D58" s="99"/>
      <c r="E58" s="99"/>
      <c r="F58" s="100"/>
      <c r="G58" s="35"/>
    </row>
    <row r="59" spans="1:7" ht="23.25" customHeight="1" x14ac:dyDescent="0.25">
      <c r="A59" s="15">
        <v>1</v>
      </c>
      <c r="B59" s="33" t="s">
        <v>164</v>
      </c>
      <c r="C59" s="26">
        <v>2513664.2179999999</v>
      </c>
      <c r="D59" s="26">
        <v>2177639.5466100001</v>
      </c>
      <c r="E59" s="26">
        <f>D59-C59</f>
        <v>-336024.6713899998</v>
      </c>
      <c r="F59" s="7">
        <f>D59/C59*100-100</f>
        <v>-13.367921975567526</v>
      </c>
      <c r="G59" s="35"/>
    </row>
    <row r="60" spans="1:7" ht="18.75" customHeight="1" x14ac:dyDescent="0.25">
      <c r="A60" s="15">
        <v>2</v>
      </c>
      <c r="B60" s="33" t="s">
        <v>165</v>
      </c>
      <c r="C60" s="26">
        <v>85641.202000000005</v>
      </c>
      <c r="D60" s="26">
        <v>22758.67769</v>
      </c>
      <c r="E60" s="26">
        <f t="shared" ref="E60:E71" si="8">D60-C60</f>
        <v>-62882.524310000008</v>
      </c>
      <c r="F60" s="7">
        <f t="shared" ref="F60:F71" si="9">D60/C60*100-100</f>
        <v>-73.425550834748918</v>
      </c>
      <c r="G60" s="35"/>
    </row>
    <row r="61" spans="1:7" ht="19.5" customHeight="1" x14ac:dyDescent="0.25">
      <c r="A61" s="15">
        <v>3</v>
      </c>
      <c r="B61" s="33" t="s">
        <v>166</v>
      </c>
      <c r="C61" s="26">
        <v>16722.5</v>
      </c>
      <c r="D61" s="26">
        <v>16702.7572</v>
      </c>
      <c r="E61" s="26">
        <f t="shared" si="8"/>
        <v>-19.742799999999988</v>
      </c>
      <c r="F61" s="7">
        <f t="shared" si="9"/>
        <v>-0.11806129466287985</v>
      </c>
      <c r="G61" s="35"/>
    </row>
    <row r="62" spans="1:7" ht="34.5" customHeight="1" x14ac:dyDescent="0.25">
      <c r="A62" s="15">
        <v>4</v>
      </c>
      <c r="B62" s="33" t="s">
        <v>264</v>
      </c>
      <c r="C62" s="26">
        <v>55212.451999999997</v>
      </c>
      <c r="D62" s="26">
        <v>54936.250999999997</v>
      </c>
      <c r="E62" s="26">
        <f t="shared" si="8"/>
        <v>-276.20100000000093</v>
      </c>
      <c r="F62" s="7">
        <f t="shared" si="9"/>
        <v>-0.50025128389515316</v>
      </c>
      <c r="G62" s="35"/>
    </row>
    <row r="63" spans="1:7" ht="34.5" customHeight="1" x14ac:dyDescent="0.25">
      <c r="A63" s="15">
        <v>5</v>
      </c>
      <c r="B63" s="33" t="s">
        <v>265</v>
      </c>
      <c r="C63" s="26">
        <v>54380</v>
      </c>
      <c r="D63" s="26">
        <v>45140.245999999999</v>
      </c>
      <c r="E63" s="26">
        <f t="shared" si="8"/>
        <v>-9239.7540000000008</v>
      </c>
      <c r="F63" s="7">
        <f t="shared" si="9"/>
        <v>-16.991088635527774</v>
      </c>
      <c r="G63" s="35"/>
    </row>
    <row r="64" spans="1:7" ht="21" customHeight="1" x14ac:dyDescent="0.25">
      <c r="A64" s="15">
        <v>7</v>
      </c>
      <c r="B64" s="33" t="s">
        <v>197</v>
      </c>
      <c r="C64" s="26">
        <v>4112.2</v>
      </c>
      <c r="D64" s="26">
        <v>2257.0936900000002</v>
      </c>
      <c r="E64" s="26">
        <f t="shared" si="8"/>
        <v>-1855.1063099999997</v>
      </c>
      <c r="F64" s="7">
        <v>0</v>
      </c>
      <c r="G64" s="35"/>
    </row>
    <row r="65" spans="1:7" ht="18" customHeight="1" x14ac:dyDescent="0.25">
      <c r="A65" s="15">
        <v>8</v>
      </c>
      <c r="B65" s="33" t="s">
        <v>167</v>
      </c>
      <c r="C65" s="26">
        <v>22794.484</v>
      </c>
      <c r="D65" s="26">
        <v>8626.0014800000008</v>
      </c>
      <c r="E65" s="26">
        <f t="shared" si="8"/>
        <v>-14168.48252</v>
      </c>
      <c r="F65" s="7">
        <f t="shared" si="9"/>
        <v>-62.157504947249514</v>
      </c>
      <c r="G65" s="35"/>
    </row>
    <row r="66" spans="1:7" ht="18" customHeight="1" x14ac:dyDescent="0.25">
      <c r="A66" s="15">
        <v>9</v>
      </c>
      <c r="B66" s="33" t="s">
        <v>168</v>
      </c>
      <c r="C66" s="26">
        <v>34008.288</v>
      </c>
      <c r="D66" s="26">
        <v>28606.543669999999</v>
      </c>
      <c r="E66" s="26">
        <f t="shared" si="8"/>
        <v>-5401.7443300000014</v>
      </c>
      <c r="F66" s="7">
        <f t="shared" si="9"/>
        <v>-15.883611459653608</v>
      </c>
      <c r="G66" s="35"/>
    </row>
    <row r="67" spans="1:7" ht="51" customHeight="1" x14ac:dyDescent="0.25">
      <c r="A67" s="15">
        <v>10</v>
      </c>
      <c r="B67" s="33" t="s">
        <v>246</v>
      </c>
      <c r="C67" s="26">
        <v>34</v>
      </c>
      <c r="D67" s="26">
        <v>30</v>
      </c>
      <c r="E67" s="26">
        <f t="shared" si="8"/>
        <v>-4</v>
      </c>
      <c r="F67" s="7">
        <f t="shared" si="9"/>
        <v>-11.764705882352942</v>
      </c>
      <c r="G67" s="35"/>
    </row>
    <row r="68" spans="1:7" ht="32.25" customHeight="1" x14ac:dyDescent="0.25">
      <c r="A68" s="15">
        <v>11</v>
      </c>
      <c r="B68" s="33" t="s">
        <v>169</v>
      </c>
      <c r="C68" s="26">
        <v>29686.003000000001</v>
      </c>
      <c r="D68" s="26">
        <v>27414.335889999998</v>
      </c>
      <c r="E68" s="26">
        <f t="shared" si="8"/>
        <v>-2271.6671100000021</v>
      </c>
      <c r="F68" s="7">
        <f t="shared" si="9"/>
        <v>-7.6523171880027263</v>
      </c>
      <c r="G68" s="35"/>
    </row>
    <row r="69" spans="1:7" ht="21" customHeight="1" x14ac:dyDescent="0.25">
      <c r="A69" s="15">
        <v>12</v>
      </c>
      <c r="B69" s="33" t="s">
        <v>170</v>
      </c>
      <c r="C69" s="26">
        <v>41683.94</v>
      </c>
      <c r="D69" s="26">
        <v>31590.91043</v>
      </c>
      <c r="E69" s="26">
        <f t="shared" si="8"/>
        <v>-10093.029570000002</v>
      </c>
      <c r="F69" s="7">
        <f t="shared" si="9"/>
        <v>-24.213233130073604</v>
      </c>
      <c r="G69" s="35"/>
    </row>
    <row r="70" spans="1:7" ht="35.25" customHeight="1" x14ac:dyDescent="0.25">
      <c r="A70" s="15">
        <v>13</v>
      </c>
      <c r="B70" s="33" t="s">
        <v>198</v>
      </c>
      <c r="C70" s="26">
        <v>30</v>
      </c>
      <c r="D70" s="26">
        <v>30</v>
      </c>
      <c r="E70" s="26">
        <f t="shared" si="8"/>
        <v>0</v>
      </c>
      <c r="F70" s="7">
        <f t="shared" si="9"/>
        <v>0</v>
      </c>
      <c r="G70" s="35"/>
    </row>
    <row r="71" spans="1:7" ht="18.75" customHeight="1" x14ac:dyDescent="0.25">
      <c r="A71" s="14"/>
      <c r="B71" s="59" t="s">
        <v>18</v>
      </c>
      <c r="C71" s="27">
        <f>SUM(C59:C70)</f>
        <v>2857969.2870000005</v>
      </c>
      <c r="D71" s="27">
        <f>SUM(D59:D70)</f>
        <v>2415732.3636600003</v>
      </c>
      <c r="E71" s="27">
        <f t="shared" si="8"/>
        <v>-442236.92334000021</v>
      </c>
      <c r="F71" s="8">
        <f t="shared" si="9"/>
        <v>-15.473816508511689</v>
      </c>
      <c r="G71" s="35"/>
    </row>
    <row r="72" spans="1:7" ht="24.75" customHeight="1" x14ac:dyDescent="0.25">
      <c r="A72" s="14">
        <v>7</v>
      </c>
      <c r="B72" s="75" t="s">
        <v>116</v>
      </c>
      <c r="C72" s="99"/>
      <c r="D72" s="99"/>
      <c r="E72" s="99"/>
      <c r="F72" s="100"/>
      <c r="G72" s="35"/>
    </row>
    <row r="73" spans="1:7" ht="47.25" x14ac:dyDescent="0.25">
      <c r="A73" s="15">
        <v>1</v>
      </c>
      <c r="B73" s="19" t="s">
        <v>171</v>
      </c>
      <c r="C73" s="26">
        <v>4541.0219999999999</v>
      </c>
      <c r="D73" s="26">
        <v>2689.0274399999998</v>
      </c>
      <c r="E73" s="26">
        <f t="shared" ref="E73:E80" si="10">D73-C73</f>
        <v>-1851.9945600000001</v>
      </c>
      <c r="F73" s="7">
        <f t="shared" ref="F73:F80" si="11">D73/C73*100-100</f>
        <v>-40.783650905016536</v>
      </c>
      <c r="G73" s="35"/>
    </row>
    <row r="74" spans="1:7" ht="15.75" x14ac:dyDescent="0.25">
      <c r="A74" s="15">
        <v>2</v>
      </c>
      <c r="B74" s="19" t="s">
        <v>199</v>
      </c>
      <c r="C74" s="26">
        <v>663.56700000000001</v>
      </c>
      <c r="D74" s="26">
        <v>567.32387000000006</v>
      </c>
      <c r="E74" s="26">
        <f t="shared" si="10"/>
        <v>-96.243129999999951</v>
      </c>
      <c r="F74" s="7">
        <v>0</v>
      </c>
      <c r="G74" s="35"/>
    </row>
    <row r="75" spans="1:7" ht="21" customHeight="1" x14ac:dyDescent="0.25">
      <c r="A75" s="15">
        <v>3</v>
      </c>
      <c r="B75" s="19" t="s">
        <v>172</v>
      </c>
      <c r="C75" s="26">
        <v>331417.2</v>
      </c>
      <c r="D75" s="26">
        <v>313818.14081999997</v>
      </c>
      <c r="E75" s="26">
        <f t="shared" si="10"/>
        <v>-17599.05918000004</v>
      </c>
      <c r="F75" s="7">
        <f t="shared" si="11"/>
        <v>-5.3102431557565666</v>
      </c>
      <c r="G75" s="35"/>
    </row>
    <row r="76" spans="1:7" ht="21" customHeight="1" x14ac:dyDescent="0.25">
      <c r="A76" s="15">
        <v>4</v>
      </c>
      <c r="B76" s="19" t="s">
        <v>266</v>
      </c>
      <c r="C76" s="26">
        <v>1939.895</v>
      </c>
      <c r="D76" s="26">
        <v>1939.895</v>
      </c>
      <c r="E76" s="26">
        <f t="shared" si="10"/>
        <v>0</v>
      </c>
      <c r="F76" s="7">
        <v>0</v>
      </c>
      <c r="G76" s="35"/>
    </row>
    <row r="77" spans="1:7" ht="31.5" x14ac:dyDescent="0.25">
      <c r="A77" s="15">
        <v>5</v>
      </c>
      <c r="B77" s="19" t="s">
        <v>173</v>
      </c>
      <c r="C77" s="26">
        <v>1976.412</v>
      </c>
      <c r="D77" s="26">
        <v>1752.5050000000001</v>
      </c>
      <c r="E77" s="26">
        <f t="shared" si="10"/>
        <v>-223.90699999999993</v>
      </c>
      <c r="F77" s="7">
        <v>0</v>
      </c>
      <c r="G77" s="35"/>
    </row>
    <row r="78" spans="1:7" ht="22.5" customHeight="1" x14ac:dyDescent="0.25">
      <c r="A78" s="15">
        <v>6</v>
      </c>
      <c r="B78" s="19" t="s">
        <v>174</v>
      </c>
      <c r="C78" s="26">
        <v>28416.654999999999</v>
      </c>
      <c r="D78" s="26">
        <v>27054.078539999999</v>
      </c>
      <c r="E78" s="26">
        <f t="shared" si="10"/>
        <v>-1362.5764600000002</v>
      </c>
      <c r="F78" s="7">
        <f t="shared" si="11"/>
        <v>-4.7949924436919105</v>
      </c>
      <c r="G78" s="35"/>
    </row>
    <row r="79" spans="1:7" ht="20.25" customHeight="1" x14ac:dyDescent="0.25">
      <c r="A79" s="15">
        <v>7</v>
      </c>
      <c r="B79" s="19" t="s">
        <v>37</v>
      </c>
      <c r="C79" s="26">
        <v>9912.3330000000005</v>
      </c>
      <c r="D79" s="26">
        <v>9630.4424099999997</v>
      </c>
      <c r="E79" s="26">
        <f t="shared" si="10"/>
        <v>-281.89059000000088</v>
      </c>
      <c r="F79" s="7">
        <f t="shared" si="11"/>
        <v>-2.8438369655256821</v>
      </c>
      <c r="G79" s="35"/>
    </row>
    <row r="80" spans="1:7" ht="15.75" x14ac:dyDescent="0.25">
      <c r="A80" s="14"/>
      <c r="B80" s="59" t="s">
        <v>18</v>
      </c>
      <c r="C80" s="27">
        <f>SUM(C73:C79)</f>
        <v>378867.08400000003</v>
      </c>
      <c r="D80" s="27">
        <f>SUM(D73:D79)</f>
        <v>357451.41308000003</v>
      </c>
      <c r="E80" s="27">
        <f t="shared" si="10"/>
        <v>-21415.670920000004</v>
      </c>
      <c r="F80" s="8">
        <f t="shared" si="11"/>
        <v>-5.6525551636467952</v>
      </c>
      <c r="G80" s="35"/>
    </row>
    <row r="81" spans="1:7" ht="31.5" customHeight="1" x14ac:dyDescent="0.25">
      <c r="A81" s="14">
        <v>8</v>
      </c>
      <c r="B81" s="75" t="s">
        <v>56</v>
      </c>
      <c r="C81" s="99"/>
      <c r="D81" s="99"/>
      <c r="E81" s="99"/>
      <c r="F81" s="100"/>
      <c r="G81" s="35"/>
    </row>
    <row r="82" spans="1:7" ht="47.25" customHeight="1" x14ac:dyDescent="0.25">
      <c r="A82" s="15">
        <v>1</v>
      </c>
      <c r="B82" s="33" t="s">
        <v>175</v>
      </c>
      <c r="C82" s="26">
        <v>219766.481</v>
      </c>
      <c r="D82" s="26">
        <v>210676.99523999999</v>
      </c>
      <c r="E82" s="26">
        <f>D82-C82</f>
        <v>-9089.4857600000105</v>
      </c>
      <c r="F82" s="7">
        <f t="shared" ref="F82:F100" si="12">D82/C82*100-100</f>
        <v>-4.1359745665673273</v>
      </c>
      <c r="G82" s="35"/>
    </row>
    <row r="83" spans="1:7" ht="24.75" customHeight="1" x14ac:dyDescent="0.25">
      <c r="A83" s="15">
        <v>2</v>
      </c>
      <c r="B83" s="33" t="s">
        <v>176</v>
      </c>
      <c r="C83" s="26">
        <v>115719.413</v>
      </c>
      <c r="D83" s="26">
        <v>111339.55475</v>
      </c>
      <c r="E83" s="26">
        <f t="shared" ref="E83:E100" si="13">D83-C83</f>
        <v>-4379.8582500000048</v>
      </c>
      <c r="F83" s="7">
        <f>D83/C83*100-100</f>
        <v>-3.7848949769560392</v>
      </c>
      <c r="G83" s="35"/>
    </row>
    <row r="84" spans="1:7" ht="19.5" customHeight="1" x14ac:dyDescent="0.25">
      <c r="A84" s="15">
        <v>3</v>
      </c>
      <c r="B84" s="33" t="s">
        <v>317</v>
      </c>
      <c r="C84" s="26">
        <v>9393.2669999999998</v>
      </c>
      <c r="D84" s="26">
        <v>6646.8531999999996</v>
      </c>
      <c r="E84" s="26">
        <f t="shared" si="13"/>
        <v>-2746.4138000000003</v>
      </c>
      <c r="F84" s="7">
        <f t="shared" si="12"/>
        <v>-29.238110659475552</v>
      </c>
      <c r="G84" s="35"/>
    </row>
    <row r="85" spans="1:7" ht="33.75" hidden="1" customHeight="1" x14ac:dyDescent="0.25">
      <c r="A85" s="15">
        <v>4</v>
      </c>
      <c r="B85" s="33" t="s">
        <v>318</v>
      </c>
      <c r="C85" s="26">
        <v>0</v>
      </c>
      <c r="D85" s="26">
        <v>0</v>
      </c>
      <c r="E85" s="26">
        <f t="shared" si="13"/>
        <v>0</v>
      </c>
      <c r="F85" s="7">
        <v>0</v>
      </c>
      <c r="G85" s="35"/>
    </row>
    <row r="86" spans="1:7" ht="21.75" customHeight="1" x14ac:dyDescent="0.25">
      <c r="A86" s="15">
        <v>6</v>
      </c>
      <c r="B86" s="33" t="s">
        <v>177</v>
      </c>
      <c r="C86" s="26">
        <v>10179.213</v>
      </c>
      <c r="D86" s="26">
        <v>9973.5538699999997</v>
      </c>
      <c r="E86" s="26">
        <f t="shared" si="13"/>
        <v>-205.65913</v>
      </c>
      <c r="F86" s="7">
        <f t="shared" si="12"/>
        <v>-2.020383402921226</v>
      </c>
      <c r="G86" s="35"/>
    </row>
    <row r="87" spans="1:7" ht="21.75" customHeight="1" x14ac:dyDescent="0.25">
      <c r="A87" s="15">
        <v>7</v>
      </c>
      <c r="B87" s="33" t="s">
        <v>178</v>
      </c>
      <c r="C87" s="26">
        <v>1044.5260000000001</v>
      </c>
      <c r="D87" s="26">
        <v>1044.5250000000001</v>
      </c>
      <c r="E87" s="26">
        <f t="shared" si="13"/>
        <v>-9.9999999997635314E-4</v>
      </c>
      <c r="F87" s="7">
        <f t="shared" si="12"/>
        <v>-9.5737205199952768E-5</v>
      </c>
      <c r="G87" s="35"/>
    </row>
    <row r="88" spans="1:7" ht="17.25" customHeight="1" x14ac:dyDescent="0.25">
      <c r="A88" s="14"/>
      <c r="B88" s="59" t="s">
        <v>18</v>
      </c>
      <c r="C88" s="27">
        <f>SUM(C82:C87)</f>
        <v>356102.89999999997</v>
      </c>
      <c r="D88" s="27">
        <f>SUM(D82:D87)</f>
        <v>339681.48206000001</v>
      </c>
      <c r="E88" s="27">
        <f t="shared" si="13"/>
        <v>-16421.417939999956</v>
      </c>
      <c r="F88" s="8">
        <f t="shared" si="12"/>
        <v>-4.611424939252089</v>
      </c>
      <c r="G88" s="35"/>
    </row>
    <row r="89" spans="1:7" ht="27" customHeight="1" x14ac:dyDescent="0.25">
      <c r="A89" s="14">
        <v>9</v>
      </c>
      <c r="B89" s="75" t="s">
        <v>68</v>
      </c>
      <c r="C89" s="99"/>
      <c r="D89" s="99"/>
      <c r="E89" s="99"/>
      <c r="F89" s="100"/>
      <c r="G89" s="35"/>
    </row>
    <row r="90" spans="1:7" ht="19.5" customHeight="1" x14ac:dyDescent="0.25">
      <c r="A90" s="15">
        <v>1</v>
      </c>
      <c r="B90" s="33" t="s">
        <v>179</v>
      </c>
      <c r="C90" s="26">
        <v>156681.274</v>
      </c>
      <c r="D90" s="26">
        <v>133327.13868999999</v>
      </c>
      <c r="E90" s="26">
        <f t="shared" si="13"/>
        <v>-23354.135310000012</v>
      </c>
      <c r="F90" s="7">
        <f t="shared" si="12"/>
        <v>-14.905505114797577</v>
      </c>
      <c r="G90" s="35"/>
    </row>
    <row r="91" spans="1:7" ht="33.75" customHeight="1" x14ac:dyDescent="0.25">
      <c r="A91" s="15">
        <v>2</v>
      </c>
      <c r="B91" s="33" t="s">
        <v>180</v>
      </c>
      <c r="C91" s="26">
        <v>290</v>
      </c>
      <c r="D91" s="26">
        <v>290</v>
      </c>
      <c r="E91" s="26">
        <f t="shared" si="13"/>
        <v>0</v>
      </c>
      <c r="F91" s="7">
        <v>0</v>
      </c>
      <c r="G91" s="35"/>
    </row>
    <row r="92" spans="1:7" ht="33.75" customHeight="1" x14ac:dyDescent="0.25">
      <c r="A92" s="15">
        <v>3</v>
      </c>
      <c r="B92" s="33" t="s">
        <v>255</v>
      </c>
      <c r="C92" s="26">
        <v>134.81299999999999</v>
      </c>
      <c r="D92" s="26">
        <v>68.330370000000002</v>
      </c>
      <c r="E92" s="26">
        <f t="shared" si="13"/>
        <v>-66.482629999999986</v>
      </c>
      <c r="F92" s="7">
        <f t="shared" si="12"/>
        <v>-49.314702588029334</v>
      </c>
      <c r="G92" s="35"/>
    </row>
    <row r="93" spans="1:7" ht="31.5" x14ac:dyDescent="0.25">
      <c r="A93" s="15">
        <v>4</v>
      </c>
      <c r="B93" s="33" t="s">
        <v>181</v>
      </c>
      <c r="C93" s="26">
        <v>17293.708999999999</v>
      </c>
      <c r="D93" s="26">
        <v>14734.883250000001</v>
      </c>
      <c r="E93" s="26">
        <f t="shared" si="13"/>
        <v>-2558.8257499999982</v>
      </c>
      <c r="F93" s="7">
        <f t="shared" si="12"/>
        <v>-14.796280832527003</v>
      </c>
      <c r="G93" s="35"/>
    </row>
    <row r="94" spans="1:7" ht="47.25" hidden="1" x14ac:dyDescent="0.25">
      <c r="A94" s="15">
        <v>5</v>
      </c>
      <c r="B94" s="33" t="s">
        <v>200</v>
      </c>
      <c r="C94" s="26">
        <v>0</v>
      </c>
      <c r="D94" s="26">
        <v>0</v>
      </c>
      <c r="E94" s="26">
        <f t="shared" si="13"/>
        <v>0</v>
      </c>
      <c r="F94" s="7">
        <v>0</v>
      </c>
      <c r="G94" s="35"/>
    </row>
    <row r="95" spans="1:7" ht="31.5" x14ac:dyDescent="0.25">
      <c r="A95" s="15">
        <v>6</v>
      </c>
      <c r="B95" s="33" t="s">
        <v>182</v>
      </c>
      <c r="C95" s="26">
        <v>28620.1</v>
      </c>
      <c r="D95" s="26">
        <v>24444.042949999999</v>
      </c>
      <c r="E95" s="26">
        <f t="shared" si="13"/>
        <v>-4176.0570499999994</v>
      </c>
      <c r="F95" s="7">
        <f t="shared" si="12"/>
        <v>-14.591343321651564</v>
      </c>
      <c r="G95" s="35"/>
    </row>
    <row r="96" spans="1:7" ht="15.75" x14ac:dyDescent="0.25">
      <c r="A96" s="15"/>
      <c r="B96" s="33" t="s">
        <v>344</v>
      </c>
      <c r="C96" s="26">
        <v>50</v>
      </c>
      <c r="D96" s="26">
        <v>50</v>
      </c>
      <c r="E96" s="26">
        <f t="shared" si="13"/>
        <v>0</v>
      </c>
      <c r="F96" s="7">
        <f t="shared" si="12"/>
        <v>0</v>
      </c>
      <c r="G96" s="35"/>
    </row>
    <row r="97" spans="1:7" ht="31.5" hidden="1" x14ac:dyDescent="0.25">
      <c r="A97" s="15">
        <v>7</v>
      </c>
      <c r="B97" s="33" t="s">
        <v>304</v>
      </c>
      <c r="C97" s="26">
        <v>0</v>
      </c>
      <c r="D97" s="26">
        <v>0</v>
      </c>
      <c r="E97" s="26">
        <f t="shared" si="13"/>
        <v>0</v>
      </c>
      <c r="F97" s="7">
        <v>0</v>
      </c>
      <c r="G97" s="35"/>
    </row>
    <row r="98" spans="1:7" ht="31.5" x14ac:dyDescent="0.25">
      <c r="A98" s="15">
        <v>8</v>
      </c>
      <c r="B98" s="33" t="s">
        <v>319</v>
      </c>
      <c r="C98" s="26">
        <v>4192.8</v>
      </c>
      <c r="D98" s="26">
        <v>0</v>
      </c>
      <c r="E98" s="26">
        <f t="shared" si="13"/>
        <v>-4192.8</v>
      </c>
      <c r="F98" s="7">
        <v>0</v>
      </c>
      <c r="G98" s="35"/>
    </row>
    <row r="99" spans="1:7" ht="35.25" customHeight="1" x14ac:dyDescent="0.25">
      <c r="A99" s="15">
        <v>9</v>
      </c>
      <c r="B99" s="33" t="s">
        <v>183</v>
      </c>
      <c r="C99" s="26">
        <v>22430.654999999999</v>
      </c>
      <c r="D99" s="26">
        <v>20455.675139999999</v>
      </c>
      <c r="E99" s="26">
        <f t="shared" si="13"/>
        <v>-1974.9798599999995</v>
      </c>
      <c r="F99" s="7">
        <f>D99/C99*100-100</f>
        <v>-8.8048247365045711</v>
      </c>
      <c r="G99" s="35"/>
    </row>
    <row r="100" spans="1:7" ht="17.25" customHeight="1" x14ac:dyDescent="0.25">
      <c r="A100" s="14"/>
      <c r="B100" s="59" t="s">
        <v>18</v>
      </c>
      <c r="C100" s="27">
        <f>SUM(C90:C99)</f>
        <v>229693.351</v>
      </c>
      <c r="D100" s="27">
        <f>SUM(D90:D99)</f>
        <v>193370.07040000003</v>
      </c>
      <c r="E100" s="27">
        <f t="shared" si="13"/>
        <v>-36323.280599999969</v>
      </c>
      <c r="F100" s="8">
        <f t="shared" si="12"/>
        <v>-15.813814567057264</v>
      </c>
      <c r="G100" s="35"/>
    </row>
    <row r="101" spans="1:7" ht="23.25" customHeight="1" x14ac:dyDescent="0.25">
      <c r="A101" s="14">
        <v>10</v>
      </c>
      <c r="B101" s="75" t="s">
        <v>184</v>
      </c>
      <c r="C101" s="75"/>
      <c r="D101" s="75"/>
      <c r="E101" s="75"/>
      <c r="F101" s="101"/>
      <c r="G101" s="35"/>
    </row>
    <row r="102" spans="1:7" ht="36.75" hidden="1" customHeight="1" x14ac:dyDescent="0.25">
      <c r="A102" s="15">
        <v>1</v>
      </c>
      <c r="B102" s="33" t="s">
        <v>201</v>
      </c>
      <c r="C102" s="26">
        <v>0</v>
      </c>
      <c r="D102" s="26">
        <v>0</v>
      </c>
      <c r="E102" s="26">
        <f>D102-C102</f>
        <v>0</v>
      </c>
      <c r="F102" s="7">
        <v>0</v>
      </c>
      <c r="G102" s="35"/>
    </row>
    <row r="103" spans="1:7" ht="50.25" customHeight="1" x14ac:dyDescent="0.25">
      <c r="A103" s="15">
        <v>2</v>
      </c>
      <c r="B103" s="33" t="s">
        <v>345</v>
      </c>
      <c r="C103" s="26">
        <v>70</v>
      </c>
      <c r="D103" s="26">
        <v>70</v>
      </c>
      <c r="E103" s="26">
        <f>D103-C103</f>
        <v>0</v>
      </c>
      <c r="F103" s="7">
        <v>0</v>
      </c>
      <c r="G103" s="35"/>
    </row>
    <row r="104" spans="1:7" ht="17.25" customHeight="1" x14ac:dyDescent="0.25">
      <c r="A104" s="14"/>
      <c r="B104" s="59" t="s">
        <v>18</v>
      </c>
      <c r="C104" s="27">
        <f>C103+C102</f>
        <v>70</v>
      </c>
      <c r="D104" s="27">
        <f>D103+D102</f>
        <v>70</v>
      </c>
      <c r="E104" s="27">
        <f>D104-C104</f>
        <v>0</v>
      </c>
      <c r="F104" s="8">
        <v>0</v>
      </c>
      <c r="G104" s="35"/>
    </row>
    <row r="105" spans="1:7" ht="27.75" customHeight="1" x14ac:dyDescent="0.25">
      <c r="A105" s="14">
        <v>11</v>
      </c>
      <c r="B105" s="75" t="s">
        <v>186</v>
      </c>
      <c r="C105" s="75"/>
      <c r="D105" s="75"/>
      <c r="E105" s="75"/>
      <c r="F105" s="101"/>
      <c r="G105" s="35"/>
    </row>
    <row r="106" spans="1:7" ht="39" customHeight="1" x14ac:dyDescent="0.25">
      <c r="A106" s="15">
        <v>1</v>
      </c>
      <c r="B106" s="19" t="s">
        <v>185</v>
      </c>
      <c r="C106" s="26">
        <v>3761.75</v>
      </c>
      <c r="D106" s="26">
        <v>3486.9235600000002</v>
      </c>
      <c r="E106" s="26">
        <f>D106-C106</f>
        <v>-274.82643999999982</v>
      </c>
      <c r="F106" s="7">
        <f>D106/C106*100-100</f>
        <v>-7.3058135176447081</v>
      </c>
      <c r="G106" s="35"/>
    </row>
    <row r="107" spans="1:7" ht="49.5" hidden="1" customHeight="1" x14ac:dyDescent="0.25">
      <c r="A107" s="15">
        <v>2</v>
      </c>
      <c r="B107" s="19" t="s">
        <v>320</v>
      </c>
      <c r="C107" s="26">
        <v>0</v>
      </c>
      <c r="D107" s="26">
        <v>0</v>
      </c>
      <c r="E107" s="26">
        <v>0</v>
      </c>
      <c r="F107" s="7">
        <v>0</v>
      </c>
      <c r="G107" s="35"/>
    </row>
    <row r="108" spans="1:7" ht="17.25" customHeight="1" x14ac:dyDescent="0.25">
      <c r="A108" s="14"/>
      <c r="B108" s="59" t="s">
        <v>18</v>
      </c>
      <c r="C108" s="27">
        <f>SUM(C106:C107)</f>
        <v>3761.75</v>
      </c>
      <c r="D108" s="27">
        <f>SUM(D106:D107)</f>
        <v>3486.9235600000002</v>
      </c>
      <c r="E108" s="27">
        <f>D108-C108</f>
        <v>-274.82643999999982</v>
      </c>
      <c r="F108" s="8">
        <f>D108/C108*100-100</f>
        <v>-7.3058135176447081</v>
      </c>
      <c r="G108" s="35"/>
    </row>
    <row r="109" spans="1:7" ht="26.25" customHeight="1" x14ac:dyDescent="0.25">
      <c r="A109" s="14">
        <v>12</v>
      </c>
      <c r="B109" s="75" t="s">
        <v>132</v>
      </c>
      <c r="C109" s="99"/>
      <c r="D109" s="99"/>
      <c r="E109" s="99"/>
      <c r="F109" s="100"/>
      <c r="G109" s="35"/>
    </row>
    <row r="110" spans="1:7" ht="32.25" customHeight="1" x14ac:dyDescent="0.25">
      <c r="A110" s="15">
        <v>1</v>
      </c>
      <c r="B110" s="19" t="s">
        <v>187</v>
      </c>
      <c r="C110" s="26">
        <v>122204.72900000001</v>
      </c>
      <c r="D110" s="26">
        <v>121615.09697</v>
      </c>
      <c r="E110" s="26">
        <f>D110-C110</f>
        <v>-589.63203000000794</v>
      </c>
      <c r="F110" s="7">
        <f>D110/C110*100-100</f>
        <v>-0.48249526415627031</v>
      </c>
      <c r="G110" s="35"/>
    </row>
    <row r="111" spans="1:7" ht="33.75" customHeight="1" x14ac:dyDescent="0.25">
      <c r="A111" s="15">
        <v>2</v>
      </c>
      <c r="B111" s="19" t="s">
        <v>188</v>
      </c>
      <c r="C111" s="26">
        <v>5708.0140000000001</v>
      </c>
      <c r="D111" s="26">
        <v>4280.8269499999997</v>
      </c>
      <c r="E111" s="26">
        <f>D111-C111</f>
        <v>-1427.1870500000005</v>
      </c>
      <c r="F111" s="7">
        <f>D111/C111*100-100</f>
        <v>-25.003215654341432</v>
      </c>
      <c r="G111" s="35"/>
    </row>
    <row r="112" spans="1:7" ht="31.5" x14ac:dyDescent="0.25">
      <c r="A112" s="15">
        <v>3</v>
      </c>
      <c r="B112" s="19" t="s">
        <v>189</v>
      </c>
      <c r="C112" s="26">
        <v>130799.8</v>
      </c>
      <c r="D112" s="26">
        <v>95160.690730000002</v>
      </c>
      <c r="E112" s="26">
        <f>D112-C112</f>
        <v>-35639.109270000001</v>
      </c>
      <c r="F112" s="7">
        <f>D112/C112*100-100</f>
        <v>-27.247067097961917</v>
      </c>
      <c r="G112" s="35"/>
    </row>
    <row r="113" spans="1:7" ht="31.5" x14ac:dyDescent="0.25">
      <c r="A113" s="15">
        <v>4</v>
      </c>
      <c r="B113" s="19" t="s">
        <v>202</v>
      </c>
      <c r="C113" s="26">
        <v>7408.4809999999998</v>
      </c>
      <c r="D113" s="26">
        <v>0</v>
      </c>
      <c r="E113" s="26">
        <f>D113-C113</f>
        <v>-7408.4809999999998</v>
      </c>
      <c r="F113" s="7">
        <f>D113/C113*100-100</f>
        <v>-100</v>
      </c>
      <c r="G113" s="35"/>
    </row>
    <row r="114" spans="1:7" ht="17.25" customHeight="1" x14ac:dyDescent="0.25">
      <c r="A114" s="14"/>
      <c r="B114" s="59" t="s">
        <v>18</v>
      </c>
      <c r="C114" s="27">
        <f>SUM(C110:C113)</f>
        <v>266121.02399999998</v>
      </c>
      <c r="D114" s="27">
        <f>SUM(D110:D113)</f>
        <v>221056.61465</v>
      </c>
      <c r="E114" s="27">
        <f>D114-C114</f>
        <v>-45064.409349999973</v>
      </c>
      <c r="F114" s="8">
        <f>D114/C114*100-100</f>
        <v>-16.933802776138421</v>
      </c>
      <c r="G114" s="35"/>
    </row>
    <row r="115" spans="1:7" ht="27" customHeight="1" x14ac:dyDescent="0.25">
      <c r="A115" s="14">
        <v>13</v>
      </c>
      <c r="B115" s="75" t="s">
        <v>133</v>
      </c>
      <c r="C115" s="97"/>
      <c r="D115" s="97"/>
      <c r="E115" s="97"/>
      <c r="F115" s="98"/>
      <c r="G115" s="35"/>
    </row>
    <row r="116" spans="1:7" ht="23.25" customHeight="1" x14ac:dyDescent="0.25">
      <c r="A116" s="15">
        <v>1</v>
      </c>
      <c r="B116" s="19" t="s">
        <v>190</v>
      </c>
      <c r="C116" s="26">
        <v>39982.75</v>
      </c>
      <c r="D116" s="26">
        <v>31054.769619999999</v>
      </c>
      <c r="E116" s="26">
        <f>D116-C116</f>
        <v>-8927.9803800000009</v>
      </c>
      <c r="F116" s="7">
        <f>D116/C116*100-100</f>
        <v>-22.329580581625834</v>
      </c>
      <c r="G116" s="35"/>
    </row>
    <row r="117" spans="1:7" ht="23.25" customHeight="1" x14ac:dyDescent="0.25">
      <c r="A117" s="15">
        <v>2</v>
      </c>
      <c r="B117" s="19" t="s">
        <v>220</v>
      </c>
      <c r="C117" s="26">
        <v>9.4250000000000007</v>
      </c>
      <c r="D117" s="26">
        <v>9.4242699999999999</v>
      </c>
      <c r="E117" s="26">
        <f>D117-C117</f>
        <v>-7.3000000000078558E-4</v>
      </c>
      <c r="F117" s="7">
        <f>D117/C117*100-100</f>
        <v>-7.7453580901902797E-3</v>
      </c>
      <c r="G117" s="35"/>
    </row>
    <row r="118" spans="1:7" ht="17.25" customHeight="1" x14ac:dyDescent="0.25">
      <c r="A118" s="14"/>
      <c r="B118" s="59" t="s">
        <v>18</v>
      </c>
      <c r="C118" s="27">
        <f>SUM(C116:C117)</f>
        <v>39992.175000000003</v>
      </c>
      <c r="D118" s="27">
        <f>SUM(D116:D117)</f>
        <v>31064.193889999999</v>
      </c>
      <c r="E118" s="27">
        <f>D118-C118</f>
        <v>-8927.9811100000043</v>
      </c>
      <c r="F118" s="8">
        <f>D118/C118*100-100</f>
        <v>-22.324319970094166</v>
      </c>
      <c r="G118" s="35"/>
    </row>
    <row r="119" spans="1:7" ht="21.75" customHeight="1" x14ac:dyDescent="0.25">
      <c r="A119" s="14">
        <v>14</v>
      </c>
      <c r="B119" s="75" t="s">
        <v>191</v>
      </c>
      <c r="C119" s="97"/>
      <c r="D119" s="97"/>
      <c r="E119" s="97"/>
      <c r="F119" s="98"/>
      <c r="G119" s="35"/>
    </row>
    <row r="120" spans="1:7" ht="22.5" customHeight="1" x14ac:dyDescent="0.25">
      <c r="A120" s="15">
        <v>1</v>
      </c>
      <c r="B120" s="33" t="s">
        <v>192</v>
      </c>
      <c r="C120" s="26">
        <v>4946.634</v>
      </c>
      <c r="D120" s="26">
        <v>3254.7191800000001</v>
      </c>
      <c r="E120" s="26">
        <f>D120-C120</f>
        <v>-1691.91482</v>
      </c>
      <c r="F120" s="7">
        <f>D120/C120*100-100</f>
        <v>-34.203355655583167</v>
      </c>
      <c r="G120" s="35"/>
    </row>
    <row r="121" spans="1:7" ht="35.25" customHeight="1" x14ac:dyDescent="0.25">
      <c r="A121" s="15">
        <v>2</v>
      </c>
      <c r="B121" s="33" t="s">
        <v>193</v>
      </c>
      <c r="C121" s="26">
        <v>24565.275000000001</v>
      </c>
      <c r="D121" s="26">
        <v>22472.18606</v>
      </c>
      <c r="E121" s="26">
        <f>D121-C121</f>
        <v>-2093.0889400000015</v>
      </c>
      <c r="F121" s="7">
        <f>D121/C121*100-100</f>
        <v>-8.5205190660393697</v>
      </c>
      <c r="G121" s="35"/>
    </row>
    <row r="122" spans="1:7" ht="36" customHeight="1" x14ac:dyDescent="0.25">
      <c r="A122" s="23">
        <v>3</v>
      </c>
      <c r="B122" s="33" t="s">
        <v>310</v>
      </c>
      <c r="C122" s="26">
        <v>1072.182</v>
      </c>
      <c r="D122" s="26">
        <v>585</v>
      </c>
      <c r="E122" s="26">
        <f>D122-C122</f>
        <v>-487.18200000000002</v>
      </c>
      <c r="F122" s="7">
        <v>0</v>
      </c>
      <c r="G122" s="35"/>
    </row>
    <row r="123" spans="1:7" s="13" customFormat="1" ht="22.5" customHeight="1" x14ac:dyDescent="0.25">
      <c r="A123" s="22"/>
      <c r="B123" s="59" t="s">
        <v>18</v>
      </c>
      <c r="C123" s="27">
        <f>SUM(C120:C122)</f>
        <v>30584.091</v>
      </c>
      <c r="D123" s="27">
        <f>SUM(D120:D122)</f>
        <v>26311.90524</v>
      </c>
      <c r="E123" s="27">
        <f>D123-C123</f>
        <v>-4272.1857600000003</v>
      </c>
      <c r="F123" s="8">
        <f>D123/C123*100-100</f>
        <v>-13.968653702998722</v>
      </c>
      <c r="G123" s="35"/>
    </row>
    <row r="124" spans="1:7" s="13" customFormat="1" ht="29.25" customHeight="1" x14ac:dyDescent="0.25">
      <c r="A124" s="22">
        <v>15</v>
      </c>
      <c r="B124" s="94" t="s">
        <v>146</v>
      </c>
      <c r="C124" s="95"/>
      <c r="D124" s="95"/>
      <c r="E124" s="95"/>
      <c r="F124" s="96"/>
      <c r="G124" s="35"/>
    </row>
    <row r="125" spans="1:7" ht="48.75" customHeight="1" x14ac:dyDescent="0.25">
      <c r="A125" s="23">
        <v>1</v>
      </c>
      <c r="B125" s="34" t="s">
        <v>194</v>
      </c>
      <c r="C125" s="30">
        <v>9228.5</v>
      </c>
      <c r="D125" s="30">
        <v>8666.4185699999998</v>
      </c>
      <c r="E125" s="26">
        <f>D125-C125</f>
        <v>-562.08143000000018</v>
      </c>
      <c r="F125" s="7">
        <f>D125/C125*100-100</f>
        <v>-6.0907127918946742</v>
      </c>
      <c r="G125" s="35"/>
    </row>
    <row r="126" spans="1:7" ht="34.5" customHeight="1" x14ac:dyDescent="0.25">
      <c r="A126" s="23">
        <v>2</v>
      </c>
      <c r="B126" s="34" t="s">
        <v>203</v>
      </c>
      <c r="C126" s="30">
        <v>167357.24</v>
      </c>
      <c r="D126" s="30">
        <v>105983.121</v>
      </c>
      <c r="E126" s="26">
        <f>D126-C126</f>
        <v>-61374.118999999992</v>
      </c>
      <c r="F126" s="7">
        <v>0</v>
      </c>
      <c r="G126" s="35"/>
    </row>
    <row r="127" spans="1:7" ht="35.25" customHeight="1" x14ac:dyDescent="0.25">
      <c r="A127" s="23">
        <v>3</v>
      </c>
      <c r="B127" s="34" t="s">
        <v>195</v>
      </c>
      <c r="C127" s="30">
        <v>18480.120999999999</v>
      </c>
      <c r="D127" s="30">
        <v>15230.150030000001</v>
      </c>
      <c r="E127" s="26">
        <f>D127-C127</f>
        <v>-3249.9709699999985</v>
      </c>
      <c r="F127" s="7">
        <f>D127/C127*100-100</f>
        <v>-17.586307849391233</v>
      </c>
      <c r="G127" s="35"/>
    </row>
    <row r="128" spans="1:7" s="13" customFormat="1" ht="21" customHeight="1" x14ac:dyDescent="0.25">
      <c r="A128" s="22"/>
      <c r="B128" s="60" t="s">
        <v>18</v>
      </c>
      <c r="C128" s="31">
        <f>SUM(C125:C127)</f>
        <v>195065.86099999998</v>
      </c>
      <c r="D128" s="31">
        <f>SUM(D125:D127)</f>
        <v>129879.6896</v>
      </c>
      <c r="E128" s="31">
        <f>SUM(E125:E127)</f>
        <v>-65186.171399999992</v>
      </c>
      <c r="F128" s="8">
        <f>D128/C128*100-100</f>
        <v>-33.417519121913386</v>
      </c>
      <c r="G128" s="35"/>
    </row>
    <row r="129" spans="1:7" s="13" customFormat="1" ht="21" customHeight="1" x14ac:dyDescent="0.25">
      <c r="A129" s="22">
        <v>16</v>
      </c>
      <c r="B129" s="60" t="s">
        <v>233</v>
      </c>
      <c r="C129" s="31"/>
      <c r="D129" s="31"/>
      <c r="E129" s="31"/>
      <c r="F129" s="1"/>
      <c r="G129" s="35"/>
    </row>
    <row r="130" spans="1:7" ht="36.75" customHeight="1" x14ac:dyDescent="0.25">
      <c r="A130" s="23">
        <v>1</v>
      </c>
      <c r="B130" s="34" t="s">
        <v>247</v>
      </c>
      <c r="C130" s="30">
        <v>71</v>
      </c>
      <c r="D130" s="30">
        <v>58.23</v>
      </c>
      <c r="E130" s="30">
        <f>D130-C130</f>
        <v>-12.770000000000003</v>
      </c>
      <c r="F130" s="2">
        <f>D130/C130*100-100</f>
        <v>-17.985915492957744</v>
      </c>
      <c r="G130" s="35"/>
    </row>
    <row r="131" spans="1:7" ht="21.75" customHeight="1" x14ac:dyDescent="0.25">
      <c r="A131" s="23">
        <v>2</v>
      </c>
      <c r="B131" s="34" t="s">
        <v>248</v>
      </c>
      <c r="C131" s="30">
        <v>1987.579</v>
      </c>
      <c r="D131" s="30">
        <v>1986.979</v>
      </c>
      <c r="E131" s="30">
        <f>D131-C131</f>
        <v>-0.59999999999990905</v>
      </c>
      <c r="F131" s="2">
        <v>0</v>
      </c>
      <c r="G131" s="35"/>
    </row>
    <row r="132" spans="1:7" s="13" customFormat="1" ht="21" customHeight="1" x14ac:dyDescent="0.25">
      <c r="A132" s="22"/>
      <c r="B132" s="3" t="s">
        <v>18</v>
      </c>
      <c r="C132" s="31">
        <f>SUM(C130:C131)</f>
        <v>2058.5789999999997</v>
      </c>
      <c r="D132" s="31">
        <f>SUM(D130:D131)</f>
        <v>2045.2090000000001</v>
      </c>
      <c r="E132" s="31">
        <f>D132-C132</f>
        <v>-13.369999999999663</v>
      </c>
      <c r="F132" s="1">
        <f>D132/C132*100-100</f>
        <v>-0.64947713932764373</v>
      </c>
    </row>
    <row r="133" spans="1:7" ht="24" customHeight="1" thickBot="1" x14ac:dyDescent="0.3">
      <c r="A133" s="16"/>
      <c r="B133" s="17" t="s">
        <v>41</v>
      </c>
      <c r="C133" s="32">
        <f>C22+C34+C43+C53+C57+C71+C80+C88+C100+C104+C108+C114+C118+C123+C128+C132</f>
        <v>5444858.6027300004</v>
      </c>
      <c r="D133" s="32">
        <f>D22+D34+D43+D53+D57+D71+D80+D88+D100+D104+D108+D114+D118+D123+D128+D132</f>
        <v>4705093.7182899993</v>
      </c>
      <c r="E133" s="32">
        <f>D133-C133</f>
        <v>-739764.8844400011</v>
      </c>
      <c r="F133" s="18">
        <f>D133/C133*100-100</f>
        <v>-13.586484763242339</v>
      </c>
    </row>
    <row r="134" spans="1:7" ht="15.75" x14ac:dyDescent="0.25">
      <c r="A134" s="9"/>
      <c r="B134" s="10"/>
      <c r="C134" s="11"/>
      <c r="D134" s="11"/>
      <c r="E134" s="11"/>
      <c r="F134" s="12"/>
    </row>
  </sheetData>
  <mergeCells count="23">
    <mergeCell ref="B124:F124"/>
    <mergeCell ref="B119:F119"/>
    <mergeCell ref="B115:F115"/>
    <mergeCell ref="B8:F8"/>
    <mergeCell ref="B23:F23"/>
    <mergeCell ref="B35:F35"/>
    <mergeCell ref="B44:F44"/>
    <mergeCell ref="B54:F54"/>
    <mergeCell ref="B58:F58"/>
    <mergeCell ref="B72:F72"/>
    <mergeCell ref="B81:F81"/>
    <mergeCell ref="B89:F89"/>
    <mergeCell ref="B101:F101"/>
    <mergeCell ref="B105:F105"/>
    <mergeCell ref="B109:F109"/>
    <mergeCell ref="E5:F5"/>
    <mergeCell ref="E3:F3"/>
    <mergeCell ref="A1:F2"/>
    <mergeCell ref="A4:A6"/>
    <mergeCell ref="B4:B6"/>
    <mergeCell ref="C5:C6"/>
    <mergeCell ref="D5:D6"/>
    <mergeCell ref="C4:F4"/>
  </mergeCells>
  <pageMargins left="0.31496062992125984" right="0.11811023622047245" top="0.39370078740157483" bottom="0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соц экон прогнозов</dc:creator>
  <cp:lastModifiedBy>Отдел соц экон прогнозов</cp:lastModifiedBy>
  <cp:lastPrinted>2021-04-14T04:46:47Z</cp:lastPrinted>
  <dcterms:created xsi:type="dcterms:W3CDTF">2014-03-06T06:15:16Z</dcterms:created>
  <dcterms:modified xsi:type="dcterms:W3CDTF">2022-08-03T04:33:36Z</dcterms:modified>
</cp:coreProperties>
</file>