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kovalz\Desktop\"/>
    </mc:Choice>
  </mc:AlternateContent>
  <bookViews>
    <workbookView xWindow="0" yWindow="0" windowWidth="28800" windowHeight="11730" activeTab="1"/>
  </bookViews>
  <sheets>
    <sheet name="приложение 1" sheetId="1" r:id="rId1"/>
    <sheet name="приложение 2" sheetId="2" r:id="rId2"/>
  </sheets>
  <calcPr calcId="162913" refMode="R1C1"/>
</workbook>
</file>

<file path=xl/calcChain.xml><?xml version="1.0" encoding="utf-8"?>
<calcChain xmlns="http://schemas.openxmlformats.org/spreadsheetml/2006/main">
  <c r="G28" i="1" l="1"/>
  <c r="F28" i="1"/>
  <c r="F24" i="1"/>
  <c r="G24" i="1"/>
  <c r="G159" i="1"/>
  <c r="E107" i="2" l="1"/>
  <c r="F107" i="2"/>
  <c r="F104" i="2"/>
  <c r="F103" i="2"/>
  <c r="F102" i="2"/>
  <c r="F25" i="2"/>
  <c r="F26" i="2"/>
  <c r="F27" i="2"/>
  <c r="F28" i="2"/>
  <c r="F29" i="2"/>
  <c r="F30" i="2"/>
  <c r="F31" i="2"/>
  <c r="F32" i="2"/>
  <c r="F33" i="2"/>
  <c r="F100" i="2"/>
  <c r="F90" i="2"/>
  <c r="F91" i="2"/>
  <c r="F92" i="2"/>
  <c r="F93" i="2"/>
  <c r="F94" i="2"/>
  <c r="F95" i="2"/>
  <c r="F96" i="2"/>
  <c r="F97" i="2"/>
  <c r="F98" i="2"/>
  <c r="F99" i="2"/>
  <c r="E90" i="2"/>
  <c r="E91" i="2"/>
  <c r="E92" i="2"/>
  <c r="E93" i="2"/>
  <c r="E94" i="2"/>
  <c r="E95" i="2"/>
  <c r="E96" i="2"/>
  <c r="E97" i="2"/>
  <c r="E98" i="2"/>
  <c r="E99" i="2"/>
  <c r="C100" i="2"/>
  <c r="F82" i="2"/>
  <c r="F83" i="2"/>
  <c r="F84" i="2"/>
  <c r="F85" i="2"/>
  <c r="F86" i="2"/>
  <c r="E82" i="2"/>
  <c r="E83" i="2"/>
  <c r="E84" i="2"/>
  <c r="E85" i="2"/>
  <c r="E86" i="2"/>
  <c r="E73" i="2"/>
  <c r="E74" i="2"/>
  <c r="E75" i="2"/>
  <c r="E76" i="2"/>
  <c r="E77" i="2"/>
  <c r="E78" i="2"/>
  <c r="F73" i="2"/>
  <c r="F74" i="2"/>
  <c r="F75" i="2"/>
  <c r="F76" i="2"/>
  <c r="F77" i="2"/>
  <c r="F78" i="2"/>
  <c r="F59" i="2"/>
  <c r="F60" i="2"/>
  <c r="F61" i="2"/>
  <c r="F62" i="2"/>
  <c r="F63" i="2"/>
  <c r="F64" i="2"/>
  <c r="F65" i="2"/>
  <c r="F66" i="2"/>
  <c r="F67" i="2"/>
  <c r="F68" i="2"/>
  <c r="F69" i="2"/>
  <c r="E59" i="2"/>
  <c r="E60" i="2"/>
  <c r="E61" i="2"/>
  <c r="E62" i="2"/>
  <c r="E63" i="2"/>
  <c r="E64" i="2"/>
  <c r="E65" i="2"/>
  <c r="E66" i="2"/>
  <c r="E67" i="2"/>
  <c r="E68" i="2"/>
  <c r="E69" i="2"/>
  <c r="F48" i="2"/>
  <c r="F49" i="2"/>
  <c r="F50" i="2"/>
  <c r="F45" i="2"/>
  <c r="E37" i="2"/>
  <c r="E38" i="2"/>
  <c r="E39" i="2"/>
  <c r="E40" i="2"/>
  <c r="E41" i="2"/>
  <c r="E42" i="2"/>
  <c r="F38" i="2"/>
  <c r="F40" i="2"/>
  <c r="F41" i="2"/>
  <c r="F42" i="2"/>
  <c r="F36" i="2"/>
  <c r="E25" i="2"/>
  <c r="E26" i="2"/>
  <c r="E27" i="2"/>
  <c r="E28" i="2"/>
  <c r="E29" i="2"/>
  <c r="E30" i="2"/>
  <c r="E31" i="2"/>
  <c r="E32" i="2"/>
  <c r="E33" i="2"/>
  <c r="F10" i="2"/>
  <c r="F11" i="2"/>
  <c r="F12" i="2"/>
  <c r="F13" i="2"/>
  <c r="F15" i="2"/>
  <c r="F16" i="2"/>
  <c r="F17" i="2"/>
  <c r="F18" i="2"/>
  <c r="F19" i="2"/>
  <c r="F20" i="2"/>
  <c r="F21" i="2"/>
  <c r="E10" i="2"/>
  <c r="E11" i="2"/>
  <c r="E12" i="2"/>
  <c r="E13" i="2"/>
  <c r="E14" i="2"/>
  <c r="E15" i="2"/>
  <c r="E16" i="2"/>
  <c r="E17" i="2"/>
  <c r="E18" i="2"/>
  <c r="E19" i="2"/>
  <c r="E20" i="2"/>
  <c r="E21" i="2"/>
  <c r="D22" i="2"/>
  <c r="G180" i="1" l="1"/>
  <c r="G179" i="1"/>
  <c r="F179" i="1"/>
  <c r="G11" i="1"/>
  <c r="F11" i="1"/>
  <c r="G26" i="1"/>
  <c r="F26" i="1"/>
  <c r="F158" i="1" l="1"/>
  <c r="G158" i="1"/>
  <c r="E130" i="2" l="1"/>
  <c r="F130" i="2"/>
  <c r="D104" i="2"/>
  <c r="C104" i="2"/>
  <c r="E103" i="2"/>
  <c r="F25" i="1" l="1"/>
  <c r="G25" i="1"/>
  <c r="F23" i="1"/>
  <c r="G23" i="1"/>
  <c r="F21" i="1"/>
  <c r="G21" i="1"/>
  <c r="F159" i="1" l="1"/>
  <c r="G95" i="1"/>
  <c r="F95" i="1"/>
  <c r="G36" i="1"/>
  <c r="F36" i="1"/>
  <c r="G31" i="1"/>
  <c r="G32" i="1"/>
  <c r="F31" i="1"/>
  <c r="G135" i="1" l="1"/>
  <c r="G133" i="1"/>
  <c r="G134" i="1"/>
  <c r="F133" i="1"/>
  <c r="F134" i="1"/>
  <c r="F135" i="1"/>
  <c r="F49" i="1"/>
  <c r="G49" i="1"/>
  <c r="F40" i="1"/>
  <c r="G40" i="1"/>
  <c r="D108" i="2" l="1"/>
  <c r="C108" i="2"/>
  <c r="E49" i="2" l="1"/>
  <c r="D43" i="2" l="1"/>
  <c r="C43" i="2"/>
  <c r="F96" i="1" l="1"/>
  <c r="G96" i="1"/>
  <c r="D123" i="2" l="1"/>
  <c r="E122" i="2"/>
  <c r="C123" i="2"/>
  <c r="F168" i="1" l="1"/>
  <c r="G168" i="1"/>
  <c r="F22" i="1" l="1"/>
  <c r="G22" i="1"/>
  <c r="F20" i="1"/>
  <c r="G20" i="1"/>
  <c r="F19" i="1"/>
  <c r="G19" i="1"/>
  <c r="F18" i="1"/>
  <c r="G18" i="1"/>
  <c r="G41" i="1" l="1"/>
  <c r="G42" i="1"/>
  <c r="F41" i="1"/>
  <c r="F42" i="1"/>
  <c r="F29" i="1"/>
  <c r="F30" i="1"/>
  <c r="F32" i="1"/>
  <c r="F33" i="1"/>
  <c r="F34" i="1"/>
  <c r="F35" i="1"/>
  <c r="F37" i="1"/>
  <c r="F38" i="1"/>
  <c r="F39" i="1"/>
  <c r="G29" i="1"/>
  <c r="G30" i="1"/>
  <c r="G33" i="1"/>
  <c r="G34" i="1"/>
  <c r="G35" i="1"/>
  <c r="G37" i="1"/>
  <c r="G38" i="1"/>
  <c r="G39" i="1"/>
  <c r="F45" i="1"/>
  <c r="F46" i="1"/>
  <c r="F47" i="1"/>
  <c r="F48" i="1"/>
  <c r="G8" i="1"/>
  <c r="G9" i="1"/>
  <c r="G10" i="1"/>
  <c r="G12" i="1"/>
  <c r="G13" i="1"/>
  <c r="G14" i="1"/>
  <c r="G16" i="1"/>
  <c r="G17" i="1"/>
  <c r="F8" i="1"/>
  <c r="F9" i="1"/>
  <c r="F10" i="1"/>
  <c r="F12" i="1"/>
  <c r="F13" i="1"/>
  <c r="F14" i="1"/>
  <c r="F16" i="1"/>
  <c r="F17" i="1"/>
  <c r="F115" i="1" l="1"/>
  <c r="G115" i="1"/>
  <c r="F151" i="1" l="1"/>
  <c r="G151" i="1"/>
  <c r="G126" i="1" l="1"/>
  <c r="G125" i="1"/>
  <c r="F125" i="1"/>
  <c r="F126" i="1"/>
  <c r="G78" i="1"/>
  <c r="F78" i="1"/>
  <c r="F84" i="1"/>
  <c r="G84" i="1"/>
  <c r="G83" i="1"/>
  <c r="F83" i="1"/>
  <c r="G48" i="1"/>
  <c r="E50" i="2"/>
  <c r="G7" i="1" l="1"/>
  <c r="F7" i="1"/>
  <c r="D118" i="2" l="1"/>
  <c r="C118" i="2"/>
  <c r="F163" i="1" l="1"/>
  <c r="G163" i="1"/>
  <c r="F180" i="1" l="1"/>
  <c r="G132" i="1" l="1"/>
  <c r="F132" i="1"/>
  <c r="C22" i="2" l="1"/>
  <c r="G176" i="1" l="1"/>
  <c r="G177" i="1"/>
  <c r="G178" i="1"/>
  <c r="G181" i="1"/>
  <c r="F176" i="1"/>
  <c r="F177" i="1"/>
  <c r="F178" i="1"/>
  <c r="F181" i="1"/>
  <c r="G175" i="1"/>
  <c r="F175" i="1"/>
  <c r="D132" i="2"/>
  <c r="C132" i="2"/>
  <c r="E131" i="2"/>
  <c r="D100" i="2"/>
  <c r="D79" i="2"/>
  <c r="C79" i="2"/>
  <c r="F37" i="2"/>
  <c r="E132" i="2" l="1"/>
  <c r="F132" i="2"/>
  <c r="G131" i="1"/>
  <c r="F131" i="1"/>
  <c r="G101" i="1"/>
  <c r="F101" i="1"/>
  <c r="F79" i="1"/>
  <c r="G79" i="1"/>
  <c r="F130" i="1" l="1"/>
  <c r="G130" i="1"/>
  <c r="F128" i="1" l="1"/>
  <c r="G128" i="1"/>
  <c r="G156" i="1" l="1"/>
  <c r="F156" i="1"/>
  <c r="G147" i="1"/>
  <c r="F147" i="1"/>
  <c r="G82" i="1"/>
  <c r="F82" i="1"/>
  <c r="G80" i="1"/>
  <c r="F80" i="1"/>
  <c r="G65" i="1"/>
  <c r="F65" i="1"/>
  <c r="E117" i="2" l="1"/>
  <c r="F117" i="2"/>
  <c r="F112" i="2" l="1"/>
  <c r="F113" i="2"/>
  <c r="F47" i="2"/>
  <c r="E126" i="2"/>
  <c r="D114" i="2"/>
  <c r="E113" i="2"/>
  <c r="C114" i="2"/>
  <c r="E102" i="2"/>
  <c r="D87" i="2"/>
  <c r="D70" i="2"/>
  <c r="C70" i="2"/>
  <c r="F123" i="2" l="1"/>
  <c r="E123" i="2"/>
  <c r="D52" i="2"/>
  <c r="C52" i="2"/>
  <c r="E47" i="2"/>
  <c r="E48" i="2"/>
  <c r="E51" i="2"/>
  <c r="E46" i="2"/>
  <c r="E24" i="2" l="1"/>
  <c r="F24" i="2"/>
  <c r="C34" i="2"/>
  <c r="D34" i="2"/>
  <c r="E36" i="2"/>
  <c r="E45" i="2"/>
  <c r="E54" i="2"/>
  <c r="F54" i="2"/>
  <c r="E55" i="2"/>
  <c r="F55" i="2"/>
  <c r="C56" i="2"/>
  <c r="D56" i="2"/>
  <c r="E58" i="2"/>
  <c r="F58" i="2"/>
  <c r="E72" i="2"/>
  <c r="F72" i="2"/>
  <c r="E81" i="2"/>
  <c r="F81" i="2"/>
  <c r="C87" i="2"/>
  <c r="E89" i="2"/>
  <c r="F89" i="2"/>
  <c r="E106" i="2"/>
  <c r="F106" i="2"/>
  <c r="E100" i="2" l="1"/>
  <c r="F87" i="2"/>
  <c r="E79" i="2"/>
  <c r="E43" i="2"/>
  <c r="F70" i="2"/>
  <c r="F56" i="2"/>
  <c r="E108" i="2"/>
  <c r="E52" i="2"/>
  <c r="F79" i="2"/>
  <c r="E70" i="2"/>
  <c r="E56" i="2"/>
  <c r="F52" i="2"/>
  <c r="F108" i="2"/>
  <c r="E104" i="2"/>
  <c r="E87" i="2"/>
  <c r="F43" i="2"/>
  <c r="E34" i="2"/>
  <c r="F34" i="2"/>
  <c r="G172" i="1" l="1"/>
  <c r="F172" i="1"/>
  <c r="F171" i="1"/>
  <c r="G171" i="1"/>
  <c r="G164" i="1"/>
  <c r="G165" i="1"/>
  <c r="G166" i="1"/>
  <c r="G167" i="1"/>
  <c r="F164" i="1"/>
  <c r="F165" i="1"/>
  <c r="F166" i="1"/>
  <c r="F167" i="1"/>
  <c r="F146" i="1"/>
  <c r="G146" i="1"/>
  <c r="F90" i="1" l="1"/>
  <c r="G94" i="1"/>
  <c r="G93" i="1"/>
  <c r="G92" i="1"/>
  <c r="G91" i="1"/>
  <c r="G90" i="1"/>
  <c r="G89" i="1"/>
  <c r="G88" i="1"/>
  <c r="G87" i="1"/>
  <c r="G86" i="1"/>
  <c r="F93" i="1"/>
  <c r="G63" i="1"/>
  <c r="F63" i="1"/>
  <c r="G62" i="1"/>
  <c r="F62" i="1"/>
  <c r="G61" i="1"/>
  <c r="F61" i="1"/>
  <c r="G59" i="1"/>
  <c r="G58" i="1"/>
  <c r="F59" i="1"/>
  <c r="F58" i="1"/>
  <c r="G56" i="1"/>
  <c r="F56" i="1"/>
  <c r="G55" i="1"/>
  <c r="F55" i="1"/>
  <c r="G54" i="1"/>
  <c r="F54" i="1"/>
  <c r="G53" i="1"/>
  <c r="F53" i="1"/>
  <c r="G52" i="1"/>
  <c r="F52" i="1"/>
  <c r="G51" i="1"/>
  <c r="F51" i="1"/>
  <c r="D128" i="2" l="1"/>
  <c r="D133" i="2" l="1"/>
  <c r="G154" i="1"/>
  <c r="G155" i="1"/>
  <c r="F154" i="1"/>
  <c r="F155" i="1"/>
  <c r="F94" i="1" l="1"/>
  <c r="F153" i="1" l="1"/>
  <c r="G153" i="1" l="1"/>
  <c r="F92" i="1" l="1"/>
  <c r="G173" i="1" l="1"/>
  <c r="F173" i="1"/>
  <c r="G170" i="1"/>
  <c r="F170" i="1"/>
  <c r="G110" i="1"/>
  <c r="G111" i="1"/>
  <c r="G112" i="1"/>
  <c r="G113" i="1"/>
  <c r="G114" i="1"/>
  <c r="G116" i="1"/>
  <c r="G117" i="1"/>
  <c r="G118" i="1"/>
  <c r="G119" i="1"/>
  <c r="G120" i="1"/>
  <c r="G121" i="1"/>
  <c r="G122" i="1"/>
  <c r="G123" i="1"/>
  <c r="G124" i="1"/>
  <c r="G127" i="1"/>
  <c r="F110" i="1"/>
  <c r="F111" i="1"/>
  <c r="F112" i="1"/>
  <c r="F113" i="1"/>
  <c r="F114" i="1"/>
  <c r="F116" i="1"/>
  <c r="F117" i="1"/>
  <c r="F118" i="1"/>
  <c r="F119" i="1"/>
  <c r="F120" i="1"/>
  <c r="F121" i="1"/>
  <c r="F122" i="1"/>
  <c r="F123" i="1"/>
  <c r="F124" i="1"/>
  <c r="F127" i="1"/>
  <c r="F91" i="1"/>
  <c r="G81" i="1"/>
  <c r="F81" i="1"/>
  <c r="F127" i="2"/>
  <c r="F125" i="2"/>
  <c r="E127" i="2"/>
  <c r="E125" i="2"/>
  <c r="C128" i="2"/>
  <c r="E128" i="2" l="1"/>
  <c r="F128" i="2"/>
  <c r="C133" i="2"/>
  <c r="E133" i="2" l="1"/>
  <c r="F133" i="2"/>
  <c r="G162" i="1"/>
  <c r="F162" i="1"/>
  <c r="G150" i="1"/>
  <c r="G152" i="1"/>
  <c r="F150" i="1"/>
  <c r="F152" i="1"/>
  <c r="F138" i="1"/>
  <c r="G104" i="1"/>
  <c r="G105" i="1"/>
  <c r="G106" i="1"/>
  <c r="G107" i="1"/>
  <c r="G108" i="1"/>
  <c r="G109" i="1"/>
  <c r="F104" i="1"/>
  <c r="F105" i="1"/>
  <c r="F106" i="1"/>
  <c r="F107" i="1"/>
  <c r="F108" i="1"/>
  <c r="F109" i="1"/>
  <c r="G99" i="1"/>
  <c r="G100" i="1"/>
  <c r="F99" i="1"/>
  <c r="F100" i="1"/>
  <c r="F87" i="1"/>
  <c r="F88" i="1"/>
  <c r="F89" i="1"/>
  <c r="G64" i="1"/>
  <c r="G66" i="1"/>
  <c r="G67" i="1"/>
  <c r="G68" i="1"/>
  <c r="G69" i="1"/>
  <c r="G70" i="1"/>
  <c r="G71" i="1"/>
  <c r="G72" i="1"/>
  <c r="G73" i="1"/>
  <c r="G74" i="1"/>
  <c r="G75" i="1"/>
  <c r="G76" i="1"/>
  <c r="G77" i="1"/>
  <c r="F64" i="1"/>
  <c r="F66" i="1"/>
  <c r="F67" i="1"/>
  <c r="F68" i="1"/>
  <c r="F69" i="1"/>
  <c r="F70" i="1"/>
  <c r="F71" i="1"/>
  <c r="F72" i="1"/>
  <c r="F73" i="1"/>
  <c r="F74" i="1"/>
  <c r="F75" i="1"/>
  <c r="F76" i="1"/>
  <c r="F77" i="1"/>
  <c r="G45" i="1"/>
  <c r="G46" i="1"/>
  <c r="G47" i="1"/>
  <c r="G138" i="1" l="1"/>
  <c r="F9" i="2" l="1"/>
  <c r="E9" i="2" l="1"/>
  <c r="E22" i="2" l="1"/>
  <c r="F22" i="2"/>
  <c r="F111" i="2"/>
  <c r="E120" i="2"/>
  <c r="E121" i="2"/>
  <c r="F121" i="2" l="1"/>
  <c r="F120" i="2"/>
  <c r="G149" i="1"/>
  <c r="F149" i="1"/>
  <c r="G141" i="1"/>
  <c r="G142" i="1"/>
  <c r="G143" i="1"/>
  <c r="G144" i="1"/>
  <c r="G145" i="1"/>
  <c r="G140" i="1"/>
  <c r="F141" i="1"/>
  <c r="F142" i="1"/>
  <c r="F143" i="1"/>
  <c r="F144" i="1"/>
  <c r="F145" i="1"/>
  <c r="F140" i="1"/>
  <c r="G103" i="1" l="1"/>
  <c r="F103" i="1"/>
  <c r="F86" i="1"/>
  <c r="F114" i="2" l="1"/>
  <c r="F118" i="2"/>
  <c r="E114" i="2"/>
  <c r="E118" i="2"/>
  <c r="F110" i="2"/>
  <c r="E111" i="2"/>
  <c r="E112" i="2"/>
  <c r="E110" i="2"/>
  <c r="G137" i="1" l="1"/>
  <c r="F137" i="1"/>
  <c r="G98" i="1"/>
  <c r="F98" i="1"/>
  <c r="G44" i="1"/>
  <c r="F44" i="1"/>
  <c r="F116" i="2" l="1"/>
  <c r="E116" i="2"/>
</calcChain>
</file>

<file path=xl/sharedStrings.xml><?xml version="1.0" encoding="utf-8"?>
<sst xmlns="http://schemas.openxmlformats.org/spreadsheetml/2006/main" count="513" uniqueCount="334">
  <si>
    <t>№ п/п</t>
  </si>
  <si>
    <t>плановое значение</t>
  </si>
  <si>
    <t>фактическое значение</t>
  </si>
  <si>
    <t>Отклонение</t>
  </si>
  <si>
    <t xml:space="preserve">абсолютное
значение (+/-)
</t>
  </si>
  <si>
    <t>относительное значение (%)</t>
  </si>
  <si>
    <t xml:space="preserve">
Единица 
измерения
</t>
  </si>
  <si>
    <t>абсолютное
значение (+/-)</t>
  </si>
  <si>
    <t>плановое    значение</t>
  </si>
  <si>
    <t>Наименование   
мероприятий</t>
  </si>
  <si>
    <t>Объем финансирования, тыс.рублей</t>
  </si>
  <si>
    <t>да/нет</t>
  </si>
  <si>
    <t>да</t>
  </si>
  <si>
    <t>%</t>
  </si>
  <si>
    <t>7.</t>
  </si>
  <si>
    <t>Количество отремонтированных жилых помещений муниципального жилищного фонда в год</t>
  </si>
  <si>
    <t>Ликвидация несанкционированных свалок</t>
  </si>
  <si>
    <t>Уровень удовлетворенности населения муниципального образования качеством предоставления муниципальных услуг</t>
  </si>
  <si>
    <t>Итого по программе:</t>
  </si>
  <si>
    <t>км</t>
  </si>
  <si>
    <t>таблица № 2</t>
  </si>
  <si>
    <t xml:space="preserve">                                               таблица № 1 </t>
  </si>
  <si>
    <t>Площадь земель общего пользования, подлежащая содержанию</t>
  </si>
  <si>
    <t>чел</t>
  </si>
  <si>
    <t>ед</t>
  </si>
  <si>
    <t>шт</t>
  </si>
  <si>
    <t>Количество высаженных деревьев и кустарников</t>
  </si>
  <si>
    <t>мин</t>
  </si>
  <si>
    <t>Количество отловленных безнадзорных животных</t>
  </si>
  <si>
    <t>тыс.чел</t>
  </si>
  <si>
    <t>Количество предоставляемых помещений, находящихся в муниципальной собственности, в пользование социально ориентированным некоммерческим организациям</t>
  </si>
  <si>
    <t>Количество консультаций, предоставленных некоммерческим организациям по ведению уставной деятельности</t>
  </si>
  <si>
    <t>Предоставление субсидий организациям коммунального комплекса, предоставляющим коммунальные услуги населению</t>
  </si>
  <si>
    <t>Поддержка технического состояния жилищного фонда</t>
  </si>
  <si>
    <t>Улучшение санитарного состояния городских территорий</t>
  </si>
  <si>
    <t>Благоустройство и озеленение города</t>
  </si>
  <si>
    <t>Организационное обеспечение функционирования отрасли</t>
  </si>
  <si>
    <t>Осуществление полномочий в области градостроительной деятельности</t>
  </si>
  <si>
    <t>Улучшение жилищных условий отдельных категорий граждан</t>
  </si>
  <si>
    <t>Создание условий для деятельности народных дружин</t>
  </si>
  <si>
    <t>Всего по программам:</t>
  </si>
  <si>
    <t xml:space="preserve">Результат реализации 
программы
</t>
  </si>
  <si>
    <t>Общая распространённость наркомании на 100 тыс. человек</t>
  </si>
  <si>
    <t>Организация и проведение Исполнителями мероприятий по обеспечению первичных мер пожарной безопасности (ежегодно)</t>
  </si>
  <si>
    <t>т</t>
  </si>
  <si>
    <t>Уровень информированности населения города о деятельности органов местного самоуправления города Нефтеюганска, % от общей численности населения города</t>
  </si>
  <si>
    <t>Доля населения, выражающего удовлетворенность информационной открытостью органов местного самоуправления города Нефтеюганска, % от общей численности населения города</t>
  </si>
  <si>
    <t>выпуск</t>
  </si>
  <si>
    <t>Объем пассажирских перевозок автомобильным транспортом в границах города</t>
  </si>
  <si>
    <t>Протяженность сети автомобильных дорог общего пользования местного значения</t>
  </si>
  <si>
    <t>Доля населения, систематически занимающегося физической культурой и спортом, в общей численности населения</t>
  </si>
  <si>
    <t>Уровень обеспеченности населения спортивными сооружениями исходя из единовременной пропускной способности объектов спорта</t>
  </si>
  <si>
    <t>Доля лиц с ограниченными возможностями здоровья и инвалидов, систематически занимающихся физической культурой и спортом, в общей численности данной категории населения</t>
  </si>
  <si>
    <t>Доля граждан, выполнивших нормативы Всероссийского физкультурно-спортивного комплекса «Готов к труду и обороне» (ГТО), в общей численности населения, принявшего участие в сдаче нормативов Всероссийского физкультурно-спортивного комплекса «Готов к труду и обороне» (ГТО)</t>
  </si>
  <si>
    <t>из них учащихся и студентов</t>
  </si>
  <si>
    <t>Развитие сферы культуры и туризма в городе Нефтеюганске на 2014-2020 годы</t>
  </si>
  <si>
    <t xml:space="preserve">Наименование  целевых  показателей
</t>
  </si>
  <si>
    <t>Количество услуг в сфере культуры, переданных на исполнение негосударственным (немуниципальным) организациям, в том числе социально ориентированным некоммерческим организациям</t>
  </si>
  <si>
    <t>Общая протяженность автомобильных дорог общего пользования местного значения, не соответствующих нормативным требованиям к транспортно-эксплуатационным показателям на 31 декабря отчетного года</t>
  </si>
  <si>
    <t>Доля протяженности автомобильных дорог общего пользования местного значения, соответствующих нормативным требованиям к транспортно-эксплуатационным показателям, в общей протяженности автомобильных дорог общего пользования местного значения</t>
  </si>
  <si>
    <t>3</t>
  </si>
  <si>
    <t>7</t>
  </si>
  <si>
    <t>Обеспеченность населения торговой площадью, кв.м на 1000 жителей</t>
  </si>
  <si>
    <t xml:space="preserve">Обеспеченность населения посадочными местами в организациях общественного питания в общедоступной сети, единиц на 1000 жителей </t>
  </si>
  <si>
    <t>Количество предприятий оптового звена, единиц</t>
  </si>
  <si>
    <t>Число субъектов малого и среднего предпринимательства на 10 тыс. населения, единиц</t>
  </si>
  <si>
    <t>Социально-экономическое развитие города Нефтеюганска</t>
  </si>
  <si>
    <t>м³</t>
  </si>
  <si>
    <t>Развитие жилищно-коммунального комплекса и повышение энергетической эффективности в городе Нефтеюганске</t>
  </si>
  <si>
    <t>м²</t>
  </si>
  <si>
    <t>тыс. м²</t>
  </si>
  <si>
    <t>Санитарная очистка береговой линии от мусора в границах города</t>
  </si>
  <si>
    <t>Площадь проведенной дезинфекции, дератизации</t>
  </si>
  <si>
    <t>Количество установленных детских игровых площадок</t>
  </si>
  <si>
    <t>Доля замены ветхих инженерных сетей теплоснабжения, водоснабжения, водоотведения от общей протяженности ветхих инженерных сетей теплоснабжения, водоснабжения, водоотведения</t>
  </si>
  <si>
    <t>Развитие жилищной сферы города Нефтеюганска</t>
  </si>
  <si>
    <t>2</t>
  </si>
  <si>
    <t>5</t>
  </si>
  <si>
    <t>8</t>
  </si>
  <si>
    <t>7.1</t>
  </si>
  <si>
    <t>10</t>
  </si>
  <si>
    <t>Доля утвержденных документов территориального планирования и градостроительного зонирования от общей потребности</t>
  </si>
  <si>
    <t>Доля муниципальных услуг в электронном виде в общем количестве предоставленных услуг по выдаче разрешения на строительство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</si>
  <si>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</si>
  <si>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Доля административных правонарушений, посягающих на общественный порядок и общественную безопасность, выявленных с участием народных дружинников (глава 20 КоАП РФ), в общем количестве таких правонарушений</t>
  </si>
  <si>
    <t>Укрепление межнационального и межконфессионального согласия, профилактика экстремизма в городе Нефтеюганске</t>
  </si>
  <si>
    <t>Количество молодых людей в возрасте от 14 до 30 лет, участвующих в проектах и программах по укреплению межнационального и межконфессионального согласия, поддержке и развитию языков и культуры народов Российской Федерации, проживающих на территории муниципального образования, обеспечению социальной и культурной адаптации мигрантов и профилактике экстремизма, (% от общего числа молодежи проживающей на территории муниципального образования).</t>
  </si>
  <si>
    <t>Доля граждан, положительно оценивающих состояние межнациональных отношений в муниципальном образовании (определяется по информации, представленной Департаментом общественных и внешних связей Ханты – Мансийского автономного округа-Югры, на основании результатов социологического исследования «О состоянии межнациональных и межконфессиональных отношений в Ханты-Мансийском автономном округе – Югре)</t>
  </si>
  <si>
    <t>Количество участников мероприятий, направленных на укрепление общероссийского гражданского единства</t>
  </si>
  <si>
    <t>Численность участников мероприятий, направленных на этнокультурное развитие народов России, проживающих в муниципальном образовании</t>
  </si>
  <si>
    <t>Количество публикаций в муниципальных СМИ, направленных на формирование этнокультурной компетентности граждан и пропаганду ценностей добрососедства и взаимоуважения</t>
  </si>
  <si>
    <t>Количество участников мероприятий, проводимых при участии российского казачества, направленных на сохранение и развитие самобытной казачьей культуры, и воспитание подрастающего поколения в духе патриотизма</t>
  </si>
  <si>
    <t>Защита населения и территории от чрезвычайных ситуаций, обеспечение первичных мер пожарной безопасности в городе Нефтеюганске</t>
  </si>
  <si>
    <t>Организация и проведение Исполнителями мероприятий по гражданской обороне, защите населения и территорий города Нефтеюганска от чрезвычайных ситуаций (ежегодно)</t>
  </si>
  <si>
    <t>Развитие образования и молодёжной политики</t>
  </si>
  <si>
    <t>Численность обучающихся, вовлеченных в деятельность общественных объединений, в т.ч. волонтерских и добровольческих, человек, накопительным итогом</t>
  </si>
  <si>
    <t>Доля детей в возрасте от 3 до 7 лет, получающих дошкольное образование в текущем году в общей численности детей в возрасте от 3 до 7 лет, находящихся в очереди на получение в текущем году дошкольного образования</t>
  </si>
  <si>
    <t>Доля выпускников, получивших по итогам единого государственного экзамена по математике не менее 70 баллов, от общего количества участников единого государственного экзамена по математике</t>
  </si>
  <si>
    <t>Доля выпускников, получивших по итогам единого государственного экзамена по русскому языку не менее 70 баллов, от общего количества участников единого государственного экзамена по русскому языку</t>
  </si>
  <si>
    <t>Доля общеобразовательных организаций, в которых создана универсальная безбарьерная среда для инклюзивного образования детей-инвалидов, в общем количестве общеобразовательных организаций</t>
  </si>
  <si>
    <t>Доля детей в возрасте от 5 до 18 лет, охваченных дополнительным образованием</t>
  </si>
  <si>
    <t>Доля детей в возрасте от 5 до 18 лет, получающих услуги по реализации дополнительных общеобразовательных программам на основе системы персонифицированного финансирования, от общего количества детей, получающих услуги дополнительного образования</t>
  </si>
  <si>
    <t>Доля детей в возрасте от 6 до 17 лет (включительно), охваченных всеми формами отдыха и оздоровления, от общей численности детей, нуждающихся в оздоровлении</t>
  </si>
  <si>
    <t>Численность молодых людей в возрасте  от 14 до 30 лет, вовлечённых в реализуемые проекты и программы в сфере поддержки талантливой молодёжи</t>
  </si>
  <si>
    <t>Численность населения, работающего в качестве волонтеров</t>
  </si>
  <si>
    <t>Доля средств местного бюджета, предоставленных  негосударственным организациям, в том числе социально ориентированным некоммерческим организациям, на предоставление услуг (работ), в общем объеме средств местного бюджета, предусмотренного на предоставление услуг (работ) в сфере образования и молодёжной политики</t>
  </si>
  <si>
    <t>Доля негосударственных, в том числе некоммерческих, организаций, предоставляющих услуги в сфере образования и молодёжной политики, в общем числе организаций, предоставляющих услуги в сфере образования и молодёжной политики</t>
  </si>
  <si>
    <t>Доля учителей русского языка и литературы, прошедших повышение квалификации по направлению "русский язык и литература", от общего числа учителей русского языка и литературы</t>
  </si>
  <si>
    <t>Доля общеобразовательных организаций, в которых осуществляется деятельность по гражданско-патриотическому воспитанию, в общем количестве общеобразовательных организаций</t>
  </si>
  <si>
    <t>Доля общеобразовательных организаций, в которых осуществляется деятельность по формированию у подрастающего поколения культуры толерантности, социальной компетентности в сфере этнического и межконфессионального  взаимодействия, в общем количестве общеобразовательных организаций</t>
  </si>
  <si>
    <t>Развитие физической культуры и спорта в городе Нефтеюганске</t>
  </si>
  <si>
    <t>Доля занимающихся по программам спортивной подготовки в организациях ведомственной принадлежности физической культуры и спорта, в общем количестве занимающихся в организациях ведомственной принадлежности физической культуры и спорта</t>
  </si>
  <si>
    <t>Доля детей и молодежи, систематически занимающихся физической культурой и спортом, в общей численности детей и молодежи</t>
  </si>
  <si>
    <t>Доля граждан старшего возраста, систематически занимающихся физической культурой и спортом в общей численности граждан старшего возраста</t>
  </si>
  <si>
    <t>Доля граждан среднего возраста, систематически занимающихся физической культурой и спортом, в общей численности граждан среднего возраста</t>
  </si>
  <si>
    <t>Развитие культуры и туризма в городе Нефтеюганске</t>
  </si>
  <si>
    <t>Количество организованных мероприятий (выставок, конференций, совещаний, ознакомительных поездок и др.) и участие в выездных мероприятиях, направленных на продвижение туристского потенциала города Нефтеюганска</t>
  </si>
  <si>
    <t>м2</t>
  </si>
  <si>
    <t>Доступная среда в городе Нефтеюганске</t>
  </si>
  <si>
    <t>Доля доступных объектов социальной сферы, находящихся в муниципальной собственности, от общего объёма приоритетных объектов, доступных для инвалидов</t>
  </si>
  <si>
    <t>Количество приспособленных жилых помещений и общего имущества в многоквартирных домах для беспрепятственного доступа к ним инвалидов и других маломобильных групп населения</t>
  </si>
  <si>
    <t>Количество социально значимых проектов социально ориентированных некоммерческих организаций, получивших финансовую поддержку в форме субсидий</t>
  </si>
  <si>
    <t>Количество субсидий социально ориентированным некоммерческим организациям, не являющимся муниципальными учреждениями, осуществляющим на основании лицензии образовательную деятельность в качестве основного вида деятельности</t>
  </si>
  <si>
    <t>Количество размещенного информационного материала в СМИ о деятельности и проектах социально ориентированных некоммерческих организаций</t>
  </si>
  <si>
    <t>Количество мероприятий проведенных с участием социально ориентированных некоммерческих организаций</t>
  </si>
  <si>
    <t>Количество граждан, принимающих участие в деятельности социально ориентированных некоммерческих организаций</t>
  </si>
  <si>
    <t>Развитие транспортной системы в городе Нефтеюганске</t>
  </si>
  <si>
    <t>Управление муниципальными финансами города Нефтеюганска</t>
  </si>
  <si>
    <t>Доля главных распорядителей бюджетных средств города, имеющих оценку качества финансового менеджмента более 85 баллов</t>
  </si>
  <si>
    <t>Управление муниципальным имуществом города Нефтеюганска</t>
  </si>
  <si>
    <t>Доля объектов муниципального имущества города Нефтеюганска, для которых определена целевая функция, в том числе:</t>
  </si>
  <si>
    <t>1.1</t>
  </si>
  <si>
    <t>1.2</t>
  </si>
  <si>
    <t>муниципальные унитарные предприятия</t>
  </si>
  <si>
    <t>хозяйственные общества, акции (доли) которых находятся в собственности муниципального образования город Нефтеюганск (компании с муниципальным участием)</t>
  </si>
  <si>
    <t>4</t>
  </si>
  <si>
    <t>Доля отремонтированных объектов недвижимого имущества, переданного на праве оперативного управления администрации города Нефтеюганска, органам администрации города Нефтеюганска, к объектам, переданным на праве оперативного управления администрации города Нефтеюганска, органам администрации города Нефтеюганска, требующих проведения капитального ремонта, реконструкции</t>
  </si>
  <si>
    <t>Доля объектов недвижимого имущества, на которое зарегистрировано право оперативного управления в общем количестве объектов, по которым принято решение о передаче в оперативное управление</t>
  </si>
  <si>
    <t>Доля объектов недвижимого имущества, на которые зарегистрировано право собственности  муниципального образования в общем объеме объектов, подлежащих государственной регистрации за исключением земельных участков</t>
  </si>
  <si>
    <t>Доля неиспользуемого недвижимого имущества в общем количестве недвижимого имущества муниципального образования, за исключением жилых помещений</t>
  </si>
  <si>
    <t>Дополнительные меры социальной поддержки отдельных категорий граждан города Нефтеюганска</t>
  </si>
  <si>
    <t>Доля граждан, обеспеченных мерами социальной поддержки, от численности граждан, имеющих право на их получение и обратившихся за их получением</t>
  </si>
  <si>
    <t>Доля обеспеченных жилыми помещениями детей, оставшихся без попечения родителей, и лиц из числа детей, оставшихся без попечения родителей, состоявших на учете на получение жилого помещения, включая лиц в возрасте от 23 лет и старше, за отчетный год, в общей численности детей, оставшихся без попечения родителей, и лиц из их числа, состоящих на учете на получение жилого помещения, включая лиц в возрасте от 23 лет и старше</t>
  </si>
  <si>
    <t>Численность детей-сирот и детей, оставшихся без попечения родителей, лиц из их числа, право на обеспечение жилыми помещениями у которых возникло и не реализовано, по состоянию на конец соответствующего года</t>
  </si>
  <si>
    <t>Численность детей-сирот и детей, оставшихся без попечения родителей, лиц из числа детей-сирот и детей, оставшихся без попечения родителей, обеспеченных благоустроенными жилыми помещениями специализированного жилищного фонда по договорам найма специализированных жилых помещений в отчетном финансовом году</t>
  </si>
  <si>
    <t xml:space="preserve"> Развитие жилищно-коммунального комплекса и повышение энергетической эффективности в городе Нефтеюганске</t>
  </si>
  <si>
    <t>Реконструкция, расширение, модернизация, строительство коммунальных объектов, в том числе объектов питьевого водоснабжения</t>
  </si>
  <si>
    <t>Реализация энергосберегающих мероприятий в муниципальном секторе</t>
  </si>
  <si>
    <t>Реализация энергосберегающих мероприятий в системах наружного освещения и коммунальной инфраструктуры</t>
  </si>
  <si>
    <t>Реализация полномочий в сфере жилищно-коммунального комплекса</t>
  </si>
  <si>
    <t>Ликвидация и расселение приспособленных для проживания строений</t>
  </si>
  <si>
    <t>Профилактика правонарушений в сфере общественного порядка, пропаганда здорового образа жизни (профилактика наркомании, токсикомании и алкоголизма) в городе Нефтеюганске</t>
  </si>
  <si>
    <t>Обеспечение функционирования и развития систем видеонаблюдения в сфере общественного порядка, приобретение, размещение систем контроля управления доступом, противотаранных устройств, шлагбаумов, информационных стендов в местах массового пребывания граждан, в наиболее криминогенных общественных местах и на улицах города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</si>
  <si>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</si>
  <si>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</si>
  <si>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</si>
  <si>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</si>
  <si>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Развитие образования и молодёжной политики в городе Нефтеюганске</t>
  </si>
  <si>
    <t>Обеспечение предоставления дошкольного, общего, дополнительного образования</t>
  </si>
  <si>
    <t>Развитие материально-технической базы образовательных организаций</t>
  </si>
  <si>
    <t>Обеспечение персонифицированного финансирования дополнительного образования</t>
  </si>
  <si>
    <t>Обеспечение отдыха и оздоровления детей в каникулярное время</t>
  </si>
  <si>
    <t>Обеспечение реализации молодёжной политики</t>
  </si>
  <si>
    <t>Обеспечение выполнения функции управления и контроля в сфере образования и молодежной политики</t>
  </si>
  <si>
    <t>Обеспечение функционирования казённого учреждения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</si>
  <si>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популяризации массового спорта</t>
  </si>
  <si>
    <t>Подготовка спортивного резерва и спорта высших достижений</t>
  </si>
  <si>
    <t>Укрепление материально-технической базы учреждений сферы физической культуры и спорта</t>
  </si>
  <si>
    <t>Совершенствование инфраструктуры спорта в городе Нефтеюганске</t>
  </si>
  <si>
    <t>Развитие библиотечного и музейного дела, профессионального искусства, художественно-творческой деятельности; сохранение, возрождение и развитие народных художественных промыслов и ремесел</t>
  </si>
  <si>
    <t>Развитие дополнительного образования в сфере культуры</t>
  </si>
  <si>
    <t>Обеспечение деятельности комитета культуры и туризма</t>
  </si>
  <si>
    <t>Усиление социальной направленности культурной политики</t>
  </si>
  <si>
    <t>Обеспечение исполнения муниципальных функций администрации</t>
  </si>
  <si>
    <t>Повышение качества оказания муниципальных услуг, выполнение других обязательств муниципального образования</t>
  </si>
  <si>
    <t>Реализация переданных государственных полномочий на осуществление деятельности по содержанию штатных единиц органов местного самоуправления</t>
  </si>
  <si>
    <t>Государственная поддержка развития растениеводства и животноводства, переработки и реализации продукции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</si>
  <si>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</si>
  <si>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Доступная среда  в городе Нефтеюганске</t>
  </si>
  <si>
    <t>Оказание финансовой и имущественной поддержки социально ориентированным некоммерческим организациям</t>
  </si>
  <si>
    <t>Поддержка социально-ориентрованных некоммерческих организаций, осуществляющих деятельность  в городе Нефтеюганске</t>
  </si>
  <si>
    <t>Обеспечение доступности и повышение качества транспортных услуг автомобильным транспортом</t>
  </si>
  <si>
    <t>Строительство (реконструкция), капитальный ремонт и ремонт автомобильных дорог общего пользования местного значения</t>
  </si>
  <si>
    <t>Обеспечение функционирования сети автомобильных дорог общего пользования местного значения</t>
  </si>
  <si>
    <t>Обеспечение деятельности департамента финансов</t>
  </si>
  <si>
    <t>Управление муниципальным имуществом  города Нефтеюганска</t>
  </si>
  <si>
    <t>Управление и распоряжение муниципальным имуществом города Нефтеюганска</t>
  </si>
  <si>
    <t>Обеспечение деятельности департамента муниципального имущества администрации города Нефтеюганска</t>
  </si>
  <si>
    <t>Дополнительные гарантии и дополнительные меры социальной поддержки детей-сирот и детей, оставшихся без попечения родителей, лиц из их числа, а так же граждан, принявших на воспитание детей, оставшихся без попечения родителей</t>
  </si>
  <si>
    <t>Исполнение органом местного самоуправления отдельных государственных полномочий по осуществлению деятельности по опеке и попечительству</t>
  </si>
  <si>
    <t>Поддержка социально ориентированных некоммерческих организаций, осуществляющих деятельность в городе Нефтеюганске</t>
  </si>
  <si>
    <t>Обеспечение организации и проведения государственной итоговой аттестации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</si>
  <si>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</t>
  </si>
  <si>
    <t>Организация отдыха и оздоровления детей</t>
  </si>
  <si>
    <t>Осуществление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</si>
  <si>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</t>
  </si>
  <si>
    <t>Улучшение условий дорожного движения и устранение опасных участков на улично-дорожной сети</t>
  </si>
  <si>
    <t>Повышение уровня благосостояния граждан, нуждающихся в особой заботе государства</t>
  </si>
  <si>
    <t>Доля потребительских споров, разрешенных в досудебном и внесудебном порядке, в общем количестве споров с участием потребителей</t>
  </si>
  <si>
    <t>Объём эфирного времени в электронных средствах массовой информации города Нефтеюганска</t>
  </si>
  <si>
    <t>Количество информационных материалов в печатных средствах массовой информации города Нефтеюганска</t>
  </si>
  <si>
    <t>Процент выполнения контрольных мероприятий к общему количеству запланированных мероприятий</t>
  </si>
  <si>
    <t>Доля среднесписочной численности занятых на малых и средних предприятиях в общей численности работающих</t>
  </si>
  <si>
    <t>Доля предприятий торговой площадью более 50 кв.м</t>
  </si>
  <si>
    <t>Производство мяса в живом весе</t>
  </si>
  <si>
    <t>Производство молока</t>
  </si>
  <si>
    <t>Поголовье сельскохозяйственных животных по основной отрасли животноводства</t>
  </si>
  <si>
    <t>Количество разработанных методических рекомендаций (памяток, пособий) по вопросам труда и охраны труда для руководителей и представительных органов работников</t>
  </si>
  <si>
    <t>Доля организаций, заключивших и представивших на уведомительную регистрацию коллективные договоры</t>
  </si>
  <si>
    <t>Количество руководителей и специалистов организаций, ежегодно проходящих обучение и проверку знаний требований охраны труда в обучающих организациях, имеющих лицензию на проведение обучения</t>
  </si>
  <si>
    <t>Количество организаций, реализующих утвержденные ежегодные планы мероприятий по улучшению условий и охраны труда, от общего количества отчитавшихся организаций</t>
  </si>
  <si>
    <t>Удельный вес организаций, охваченных методической помощью по вопросам труда и охраны труда, по данным государственной статистики</t>
  </si>
  <si>
    <t>Доля записей актов гражданского состояния, внесенных в электронную базу данных, от общего объема архивного фонда отдела ЗАГС</t>
  </si>
  <si>
    <t>Среднее время ожидания в очереди при обращении заявителя в орган местного самоуправления для получения муниципальных услуг</t>
  </si>
  <si>
    <t>Обслуживание муниципального долга</t>
  </si>
  <si>
    <t>Доля молодежи (в возрасте от 14 до 30 лет), вовлеченной в реализацию проектов по профилактике наркомании, в общей численности молодежи</t>
  </si>
  <si>
    <t>Доля обучающихся, занимающихся в одну смену, в общей численности обучающихся в общеобразовательных организациях</t>
  </si>
  <si>
    <t>Доля детей в возрасте 1-6 лет, стоящих на учете для определения в муниципальные дошкольные образовательные учреждения, в общей численности детей в возрасте 1-6 лет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</si>
  <si>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образовательных учреждений</t>
  </si>
  <si>
    <t>Удовлетворенность населения деятельностью органов местного самоуправления 
(% от числа опрошенных) в сфере образования и молодежной политики</t>
  </si>
  <si>
    <t>Количество форм непосредственного осуществления местного самоуправления и участия населения в осуществлении местного самоуправления  в городе Нефтеюганске и случаев их применения</t>
  </si>
  <si>
    <t>Удовлетворенность населения деятельностью органов местного самоуправления (процентов от числа опрошенных)</t>
  </si>
  <si>
    <t>Исполнение рекомендаций контрольных мероприятий при дальнейшем исполнении бюджета</t>
  </si>
  <si>
    <t>Общая площадь жилых помещений, приходящаяся в среднем на одного жителя, в том числе введенная в действие за один год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</si>
  <si>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 объектов жилищного строительства – в течение 3 лет</t>
  </si>
  <si>
    <t>Площадь земельных участков, предоставленных для строительства, в расчете на 10 тыс. человек населения – 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</si>
  <si>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Профилактика терроризма в городе Нефтеюганске</t>
  </si>
  <si>
    <t>Численность обучающихся и молодежи, вовлеченных в мероприятия, направленные на профилактику терроризма</t>
  </si>
  <si>
    <t>тыс.чел.</t>
  </si>
  <si>
    <t xml:space="preserve">Количество детей мигрантов, трудовых мигрантов, принявших участие в мероприятиях, направленных на профилактику терроризма </t>
  </si>
  <si>
    <t>Количество муниципальных служащих и работников муниципальных учреждений, прошедших курсы повышения квалификации по вопросам профилактики терроризма</t>
  </si>
  <si>
    <t>Количество материалов, направленных на профилактику терроризма</t>
  </si>
  <si>
    <t>Доля граждан, положительно оценивающих деятельность органов власти по обеспечению антитеррористической безопасности на территории муниципального образования до</t>
  </si>
  <si>
    <t>Количество преступлений террористической  направленности</t>
  </si>
  <si>
    <t>Доля обеспеченности средствами антитеррористической защищенности объектов, находящихся в ведении муниципального образования</t>
  </si>
  <si>
    <t>Число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</t>
  </si>
  <si>
    <t>Удовлетворенность населения деятельностью органов местного самоуправления  в сфере культуры</t>
  </si>
  <si>
    <t>Региональный проект "Обеспечение устойчивого сокращения непригодного для проживания жилищного фонда"</t>
  </si>
  <si>
    <t>Участие в профилактических мероприятиях, акциях, проводимых субъектами профилактики</t>
  </si>
  <si>
    <t>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специальностям"</t>
  </si>
  <si>
    <t>Организация курсов повышения квалификации по вопросам профилактики терроризма для муниципальных служащих и работников муниципальных учреждений</t>
  </si>
  <si>
    <t>Повышение уровня антитеррористической защищенности муниципальных объектов</t>
  </si>
  <si>
    <t>Количество освобожденных земельных участков</t>
  </si>
  <si>
    <t>Численность воспитанников в возрасте 0 до 3 лет, посещающих образовательные организации, реализующих образовательные программы дошкольного образования</t>
  </si>
  <si>
    <t>Освобождение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</t>
  </si>
  <si>
    <t>участок</t>
  </si>
  <si>
    <t>-</t>
  </si>
  <si>
    <t>Исполнение плана мероприятий направленного на эффективное использование земельными ресурсами в границах муниципального образования город Нефтеюганск</t>
  </si>
  <si>
    <t>Проведение работ по оценке и формированию земельных участков в целях эффективного упраления земельными ресурсами</t>
  </si>
  <si>
    <t>Региональный проект "Чистая вода"</t>
  </si>
  <si>
    <t>Региональный проект "Формирование комфортной городской среды"</t>
  </si>
  <si>
    <t>Региональный проект "Чистая страна"</t>
  </si>
  <si>
    <t>Развитие и использование потенциала молодежи в интересах укрепления единства российской нации, упрочения мира и согласия</t>
  </si>
  <si>
    <t>Содействие этнокультурному многообразию народов России</t>
  </si>
  <si>
    <t>Реализация мер, направленных на социальную и культурную адаптацию мигрантов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</si>
  <si>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настроений в молодежной среде (посредством анкетирования)</t>
  </si>
  <si>
    <t>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</si>
  <si>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Ежемесячное денежное вознаграждение за классное руководство педагогическим работникам муниципальных образовательных организаций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</si>
  <si>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</si>
  <si>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Региональный проект "Спорт – норма жизни"</t>
  </si>
  <si>
    <t>Доля преступлений, совершенных несовершеннолетними в общем количестве зарегистрированных преступлений</t>
  </si>
  <si>
    <t>Доля общеобразовательных организаций, в которых осуществляется деятельность по профилактике дорожно-транспортных происшествий с участием несовершеннолетних, в общем количестве общеобразовательных организаций</t>
  </si>
  <si>
    <t>Доля педагогических работников муниципальных общеобразовательных организаций, получивших вознаграждение за классное руководство, в общей численности педагогических работников такой категории</t>
  </si>
  <si>
    <t>Доля обучающихся, получающих начальное общее образование в муниципальных образовательных организациях, получающих бесплатное горячее питание, к общему количеству обучающихся, получающих начальное общее образование в муниципальных образовательных организациях</t>
  </si>
  <si>
    <t>Объём эфирного времени в электронных средствах массовой информации города Нефтеюганска посредством телевещания</t>
  </si>
  <si>
    <t>Объём эфирного времени в электронных средствах массовой информации города Нефтеюганска посредством радиовещания</t>
  </si>
  <si>
    <t>минут</t>
  </si>
  <si>
    <t>часов</t>
  </si>
  <si>
    <t>Реализация инициативных проектов, отобранных по результатам конкурса</t>
  </si>
  <si>
    <t>Информирование граждан о безопасности личного имущества (изготовление и тиражирование печатной продукции: памяток, буклетов, плакатов, листовок, баннеров)</t>
  </si>
  <si>
    <t>Процент горения (не менее 95%) от всех объектов уличного, дворового освещения и иллюминации в городе Нефтеюганске, находящихся на обслуживании получателя субсидии – не менее 95%</t>
  </si>
  <si>
    <t>Количество реализованных инициативных проектов, отобранных по результатам конкурса</t>
  </si>
  <si>
    <t>тыс.кв.м</t>
  </si>
  <si>
    <t>Количество квадратных  метров расселенного аварийного жилищного фонда, признанного таковым до 1 января 2017 года</t>
  </si>
  <si>
    <t>Количество граждан, расселенных из аварийного жилищного фонда, признанного таковым до 1 января 2017 года</t>
  </si>
  <si>
    <t>Объем жилищного строительства (в год)</t>
  </si>
  <si>
    <t>Увеличение числа посещений культурных мероприятий</t>
  </si>
  <si>
    <t>тыс.шт</t>
  </si>
  <si>
    <t>Снижение количества мест концентрации дорожно-транспортных происшествий (аварийно-опасных участков) на дорожной сети</t>
  </si>
  <si>
    <t>Снижение количества погибших в дорожно-транспортных происшествиях (чел./ 100 тыс. чел.)</t>
  </si>
  <si>
    <t>Прирост протяженности автомобильных дорог общего пользования местного значения, соответствующих нормативным требованиям к транспортно-эксплуатационным показателям, в результате капитального ремонта и ремонта автомобильных дорог</t>
  </si>
  <si>
    <t>Приобретение новогодней иллюминации</t>
  </si>
  <si>
    <t>Обеспечение выполнения минимального перечня услуг и работ, необходимых для обеспечения надлежащего содержания общего имущества в многоквартирном доме (не менее 100%) от работ и услуг, предусмотренных договором (управления или содержания)</t>
  </si>
  <si>
    <t>Процент обеспечения помывок льготных категорий граждан (не менее 100%) от всех обратившихся за мерами социальной поддержки в виде льготного пользования услугами городской бани</t>
  </si>
  <si>
    <t>13</t>
  </si>
  <si>
    <t>Региональный проект "Создание условий для легкого старта и комфортного ведения бизнеса"</t>
  </si>
  <si>
    <t>Исполнение запланированных работ по проведению капитального ремонта в МКД вследствие возникновения неотложной необходимости - не менее 100%</t>
  </si>
  <si>
    <t>Выполнение капитального ремонта объектов централизованных систем водоснабжения и водоотведения, предусмотренных к реализации планом мероприятий по капитальному ремонту (не менее 100% от плана мероприятий)</t>
  </si>
  <si>
    <t>Удовлетворенность населения деятельностью органов местного самоуправления в сфере физической культуры и спорта (% от числа опрошенных)</t>
  </si>
  <si>
    <t>Количество освобождённых земельных участков, не связанных с жилищным строительством</t>
  </si>
  <si>
    <t>Изъятие земельных участков и расположенных на них объектов, в целях реализации полномочий в области жилищных отношений, установленных законодательством Российской Федерации</t>
  </si>
  <si>
    <t>Осуществление сноса (демонтажа) нежилых объектов/сооружений недвижимости, за исключением объектов коммунальной инфраструктуры</t>
  </si>
  <si>
    <t>9</t>
  </si>
  <si>
    <t>6</t>
  </si>
  <si>
    <t>Проектирование и строительство инженерных сетей для увеличения объемов жилищного строительства</t>
  </si>
  <si>
    <t>Приобретение нежилых помещений под размещение участковых пунктов полиции</t>
  </si>
  <si>
    <t>Проведение информационной антинаркотической политики, просветительских мероприятий</t>
  </si>
  <si>
    <t>Развитие и поддержка добровольческого (волонтерского) антинаркотического движения, в том числе немедицинского потребления наркотиков</t>
  </si>
  <si>
    <t>Организация культурно-массовых мероприятий</t>
  </si>
  <si>
    <t>Техническое обследование, реконструкция, капитальный ремонт, строительство объектов культуры</t>
  </si>
  <si>
    <t>Региональный проект "Акселерация субъектов малого и среднего предпринимательства"</t>
  </si>
  <si>
    <t>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</t>
  </si>
  <si>
    <t>семей</t>
  </si>
  <si>
    <t>Количество молодых семей, получивших меры государственной поддержки для улучшения жилищных условий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</si>
  <si>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 иных объектов капитального строительства – в течение 5 лет (кв. метров)</t>
  </si>
  <si>
    <t>п. м.</t>
  </si>
  <si>
    <t>Протяженность вновь построенных инженерных сетей, переданных в орган местного самоуправления</t>
  </si>
  <si>
    <t>Вовлеченность населения в волонтерскую антинаркотическую деятельность</t>
  </si>
  <si>
    <t>Количество граждан, принявших участие в физкультурных мероприятиях и массовых спортивных мероприятиях</t>
  </si>
  <si>
    <t>Анализ  выполнения комплекса работ по реализации стратегий, комплексных программ, концепций, прогнозов, а так же целеполагающих документов муниципального образования город Нефтеюганск</t>
  </si>
  <si>
    <t>Отчет о социально-экономическом развитии муниципального образования</t>
  </si>
  <si>
    <t>Формирование перечня и методологического руководства при разработке муниципальных программ и ведомственных программ</t>
  </si>
  <si>
    <t xml:space="preserve">Отношение объема муниципального долга к общему объему доходов бюджета </t>
  </si>
  <si>
    <t>˂=50</t>
  </si>
  <si>
    <t>7=5/4*100-100</t>
  </si>
  <si>
    <t>6=5-4</t>
  </si>
  <si>
    <t>16</t>
  </si>
  <si>
    <t>10/300</t>
  </si>
  <si>
    <t>Устройство тротуаров</t>
  </si>
  <si>
    <t>Обеспечение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</si>
  <si>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Популяризация предпринимательства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</si>
  <si>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</si>
  <si>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46/1500</t>
  </si>
  <si>
    <t>-36/-1200</t>
  </si>
  <si>
    <t>-360/-400</t>
  </si>
  <si>
    <t>Количество закупленных контейнеров для раздельного накопления твердых коммунальных отходов, устанавливаемых на контейнерные площадки, включенные в реестр мест (площадок) накопления твердых коммунальных отходов, шт.</t>
  </si>
  <si>
    <t>Количество ветеранов боевых действий, инвалидов и семей, имеющих детей-инвалидов, вставших на учет в качестве нуждающихся в жилых помещениях до 1 января 2005 года, получивших меры государственной поддержки для улучшения жилищных условий</t>
  </si>
  <si>
    <t>Площадь земель общего пользования, подлежащая содержанию в зимний период</t>
  </si>
  <si>
    <t>Обеспечение вывоза бытовых сточных вод от многоквартирных жилых домов, подключенных к централизованной системе водоснабжения, оборудованных внутридомовой системой водоотведения и не подключенных к сетям централизованной системы водоотведения на территории города Нефтеюганска (не менее 100% домов от количества домов, предусмотренных графиком откачки и вывоза бытовых сточных вод)</t>
  </si>
  <si>
    <t>компл</t>
  </si>
  <si>
    <t>Уровень преступности на улицах и в общественных местах (число зарегистрированных преступлений на 100 тыс. человек населения)</t>
  </si>
  <si>
    <t>Отчёт о ходе реализации муниципальных  программ города Нефтеюганска и использования финансовых средств за 9 месяцев 2022 года</t>
  </si>
  <si>
    <t>Производство яйца кур</t>
  </si>
  <si>
    <t>Валовый сбор овощей открытого грунта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</si>
</sst>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#,##0.0"/>
    <numFmt numFmtId="166" formatCode="#,##0.000"/>
    <numFmt numFmtId="167" formatCode="0.000"/>
    <numFmt numFmtId="168" formatCode="#,##0.0000"/>
    <numFmt numFmtId="169" formatCode="#,##0.000000"/>
  </numFmts>
  <fonts count="9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4" fontId="2" fillId="0" borderId="21" xfId="0" applyNumberFormat="1" applyFont="1" applyFill="1" applyBorder="1" applyAlignment="1">
      <alignment horizontal="center" vertical="center"/>
    </xf>
    <xf numFmtId="4" fontId="1" fillId="0" borderId="21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top" wrapText="1"/>
    </xf>
    <xf numFmtId="0" fontId="3" fillId="0" borderId="0" xfId="0" applyFont="1" applyFill="1"/>
    <xf numFmtId="0" fontId="2" fillId="0" borderId="7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/>
    </xf>
    <xf numFmtId="4" fontId="1" fillId="0" borderId="7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4" fillId="0" borderId="0" xfId="0" applyFont="1" applyFill="1"/>
    <xf numFmtId="0" fontId="2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left" vertical="center" wrapText="1"/>
    </xf>
    <xf numFmtId="4" fontId="2" fillId="0" borderId="1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6" fontId="1" fillId="0" borderId="13" xfId="0" applyNumberFormat="1" applyFont="1" applyFill="1" applyBorder="1" applyAlignment="1">
      <alignment horizontal="center" vertical="center"/>
    </xf>
    <xf numFmtId="166" fontId="2" fillId="0" borderId="13" xfId="0" applyNumberFormat="1" applyFont="1" applyFill="1" applyBorder="1" applyAlignment="1">
      <alignment horizontal="center" vertical="center"/>
    </xf>
    <xf numFmtId="166" fontId="2" fillId="0" borderId="1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2" fontId="3" fillId="0" borderId="0" xfId="0" applyNumberFormat="1" applyFont="1" applyFill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165" fontId="1" fillId="0" borderId="1" xfId="0" applyNumberFormat="1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67" fontId="1" fillId="0" borderId="1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center"/>
    </xf>
    <xf numFmtId="169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right"/>
    </xf>
    <xf numFmtId="0" fontId="2" fillId="0" borderId="1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1"/>
  <sheetViews>
    <sheetView zoomScale="70" zoomScaleNormal="70" zoomScaleSheetLayoutView="80" workbookViewId="0">
      <pane ySplit="5" topLeftCell="A6" activePane="bottomLeft" state="frozen"/>
      <selection pane="bottomLeft" activeCell="I9" sqref="I9"/>
    </sheetView>
  </sheetViews>
  <sheetFormatPr defaultRowHeight="15" x14ac:dyDescent="0.25"/>
  <cols>
    <col min="1" max="1" width="6.140625" style="4" customWidth="1"/>
    <col min="2" max="2" width="94.140625" style="4" customWidth="1"/>
    <col min="3" max="3" width="14.5703125" style="4" customWidth="1"/>
    <col min="4" max="4" width="15" style="4" customWidth="1"/>
    <col min="5" max="5" width="15.28515625" style="4" customWidth="1"/>
    <col min="6" max="6" width="15.5703125" style="4" customWidth="1"/>
    <col min="7" max="7" width="16" style="4" customWidth="1"/>
    <col min="8" max="16384" width="9.140625" style="4"/>
  </cols>
  <sheetData>
    <row r="1" spans="1:8" ht="32.25" customHeight="1" x14ac:dyDescent="0.25">
      <c r="A1" s="72" t="s">
        <v>331</v>
      </c>
      <c r="B1" s="73"/>
      <c r="C1" s="73"/>
      <c r="D1" s="73"/>
      <c r="E1" s="73"/>
      <c r="F1" s="73"/>
      <c r="G1" s="73"/>
    </row>
    <row r="2" spans="1:8" ht="18" customHeight="1" x14ac:dyDescent="0.3">
      <c r="C2" s="37"/>
      <c r="E2" s="77" t="s">
        <v>21</v>
      </c>
      <c r="F2" s="78"/>
      <c r="G2" s="78"/>
    </row>
    <row r="3" spans="1:8" ht="30" customHeight="1" x14ac:dyDescent="0.25">
      <c r="A3" s="75" t="s">
        <v>0</v>
      </c>
      <c r="B3" s="75" t="s">
        <v>56</v>
      </c>
      <c r="C3" s="71" t="s">
        <v>6</v>
      </c>
      <c r="D3" s="71" t="s">
        <v>41</v>
      </c>
      <c r="E3" s="71"/>
      <c r="F3" s="71" t="s">
        <v>3</v>
      </c>
      <c r="G3" s="71"/>
    </row>
    <row r="4" spans="1:8" ht="32.25" customHeight="1" x14ac:dyDescent="0.25">
      <c r="A4" s="76"/>
      <c r="B4" s="76"/>
      <c r="C4" s="74"/>
      <c r="D4" s="63" t="s">
        <v>1</v>
      </c>
      <c r="E4" s="63" t="s">
        <v>2</v>
      </c>
      <c r="F4" s="63" t="s">
        <v>4</v>
      </c>
      <c r="G4" s="63" t="s">
        <v>5</v>
      </c>
    </row>
    <row r="5" spans="1:8" ht="16.5" customHeight="1" x14ac:dyDescent="0.25">
      <c r="A5" s="39">
        <v>1</v>
      </c>
      <c r="B5" s="39">
        <v>2</v>
      </c>
      <c r="C5" s="39">
        <v>3</v>
      </c>
      <c r="D5" s="39">
        <v>4</v>
      </c>
      <c r="E5" s="39">
        <v>5</v>
      </c>
      <c r="F5" s="39" t="s">
        <v>315</v>
      </c>
      <c r="G5" s="39" t="s">
        <v>314</v>
      </c>
    </row>
    <row r="6" spans="1:8" ht="23.25" customHeight="1" x14ac:dyDescent="0.25">
      <c r="A6" s="38">
        <v>1</v>
      </c>
      <c r="B6" s="70" t="s">
        <v>68</v>
      </c>
      <c r="C6" s="68"/>
      <c r="D6" s="68"/>
      <c r="E6" s="68"/>
      <c r="F6" s="68"/>
      <c r="G6" s="68"/>
    </row>
    <row r="7" spans="1:8" ht="32.25" customHeight="1" x14ac:dyDescent="0.25">
      <c r="A7" s="39">
        <v>1</v>
      </c>
      <c r="B7" s="31" t="s">
        <v>74</v>
      </c>
      <c r="C7" s="39" t="s">
        <v>13</v>
      </c>
      <c r="D7" s="49">
        <v>2.6</v>
      </c>
      <c r="E7" s="49">
        <v>2.5</v>
      </c>
      <c r="F7" s="49">
        <f t="shared" ref="F7:F26" si="0">E7-D7</f>
        <v>-0.10000000000000009</v>
      </c>
      <c r="G7" s="34">
        <f t="shared" ref="G7:G26" si="1">E7/D7*100-100</f>
        <v>-3.8461538461538538</v>
      </c>
      <c r="H7" s="40"/>
    </row>
    <row r="8" spans="1:8" ht="21" customHeight="1" x14ac:dyDescent="0.25">
      <c r="A8" s="39">
        <v>2</v>
      </c>
      <c r="B8" s="31" t="s">
        <v>15</v>
      </c>
      <c r="C8" s="39" t="s">
        <v>25</v>
      </c>
      <c r="D8" s="34">
        <v>20</v>
      </c>
      <c r="E8" s="34">
        <v>12</v>
      </c>
      <c r="F8" s="34">
        <f t="shared" si="0"/>
        <v>-8</v>
      </c>
      <c r="G8" s="34">
        <f t="shared" si="1"/>
        <v>-40</v>
      </c>
      <c r="H8" s="40"/>
    </row>
    <row r="9" spans="1:8" ht="19.5" customHeight="1" x14ac:dyDescent="0.25">
      <c r="A9" s="39">
        <v>3</v>
      </c>
      <c r="B9" s="31" t="s">
        <v>22</v>
      </c>
      <c r="C9" s="39" t="s">
        <v>70</v>
      </c>
      <c r="D9" s="35">
        <v>1977.73</v>
      </c>
      <c r="E9" s="35">
        <v>1977.73</v>
      </c>
      <c r="F9" s="35">
        <f>E9-D9</f>
        <v>0</v>
      </c>
      <c r="G9" s="34">
        <f t="shared" si="1"/>
        <v>0</v>
      </c>
      <c r="H9" s="40"/>
    </row>
    <row r="10" spans="1:8" ht="18.75" customHeight="1" x14ac:dyDescent="0.25">
      <c r="A10" s="39">
        <v>4</v>
      </c>
      <c r="B10" s="31" t="s">
        <v>327</v>
      </c>
      <c r="C10" s="41" t="s">
        <v>70</v>
      </c>
      <c r="D10" s="35">
        <v>591.55999999999995</v>
      </c>
      <c r="E10" s="35">
        <v>591.55999999999995</v>
      </c>
      <c r="F10" s="35">
        <f t="shared" si="0"/>
        <v>0</v>
      </c>
      <c r="G10" s="34">
        <f t="shared" si="1"/>
        <v>0</v>
      </c>
      <c r="H10" s="40"/>
    </row>
    <row r="11" spans="1:8" ht="18.75" customHeight="1" x14ac:dyDescent="0.25">
      <c r="A11" s="39">
        <v>5</v>
      </c>
      <c r="B11" s="31" t="s">
        <v>73</v>
      </c>
      <c r="C11" s="41" t="s">
        <v>25</v>
      </c>
      <c r="D11" s="34">
        <v>5</v>
      </c>
      <c r="E11" s="34">
        <v>3</v>
      </c>
      <c r="F11" s="34">
        <f t="shared" si="0"/>
        <v>-2</v>
      </c>
      <c r="G11" s="34">
        <f t="shared" si="1"/>
        <v>-40</v>
      </c>
      <c r="H11" s="40"/>
    </row>
    <row r="12" spans="1:8" ht="15.75" x14ac:dyDescent="0.25">
      <c r="A12" s="39">
        <v>6</v>
      </c>
      <c r="B12" s="31" t="s">
        <v>28</v>
      </c>
      <c r="C12" s="41" t="s">
        <v>25</v>
      </c>
      <c r="D12" s="34">
        <v>180</v>
      </c>
      <c r="E12" s="34">
        <v>254</v>
      </c>
      <c r="F12" s="34">
        <f t="shared" si="0"/>
        <v>74</v>
      </c>
      <c r="G12" s="34">
        <f t="shared" si="1"/>
        <v>41.111111111111114</v>
      </c>
      <c r="H12" s="40"/>
    </row>
    <row r="13" spans="1:8" ht="15.75" x14ac:dyDescent="0.25">
      <c r="A13" s="39">
        <v>7</v>
      </c>
      <c r="B13" s="31" t="s">
        <v>16</v>
      </c>
      <c r="C13" s="41" t="s">
        <v>67</v>
      </c>
      <c r="D13" s="34">
        <v>1010</v>
      </c>
      <c r="E13" s="34">
        <v>2000</v>
      </c>
      <c r="F13" s="34">
        <f t="shared" si="0"/>
        <v>990</v>
      </c>
      <c r="G13" s="34">
        <f t="shared" si="1"/>
        <v>98.019801980198025</v>
      </c>
      <c r="H13" s="40"/>
    </row>
    <row r="14" spans="1:8" ht="15.75" x14ac:dyDescent="0.25">
      <c r="A14" s="39">
        <v>8</v>
      </c>
      <c r="B14" s="31" t="s">
        <v>72</v>
      </c>
      <c r="C14" s="41" t="s">
        <v>70</v>
      </c>
      <c r="D14" s="34">
        <v>4436</v>
      </c>
      <c r="E14" s="34">
        <v>4436</v>
      </c>
      <c r="F14" s="34">
        <f t="shared" si="0"/>
        <v>0</v>
      </c>
      <c r="G14" s="34">
        <f t="shared" si="1"/>
        <v>0</v>
      </c>
      <c r="H14" s="40"/>
    </row>
    <row r="15" spans="1:8" ht="15.75" x14ac:dyDescent="0.25">
      <c r="A15" s="39">
        <v>9</v>
      </c>
      <c r="B15" s="31" t="s">
        <v>26</v>
      </c>
      <c r="C15" s="41" t="s">
        <v>25</v>
      </c>
      <c r="D15" s="101" t="s">
        <v>317</v>
      </c>
      <c r="E15" s="101" t="s">
        <v>322</v>
      </c>
      <c r="F15" s="43" t="s">
        <v>323</v>
      </c>
      <c r="G15" s="43" t="s">
        <v>324</v>
      </c>
      <c r="H15" s="40"/>
    </row>
    <row r="16" spans="1:8" ht="15.75" x14ac:dyDescent="0.25">
      <c r="A16" s="39">
        <v>10</v>
      </c>
      <c r="B16" s="31" t="s">
        <v>71</v>
      </c>
      <c r="C16" s="41" t="s">
        <v>19</v>
      </c>
      <c r="D16" s="49">
        <v>5.3</v>
      </c>
      <c r="E16" s="49">
        <v>5.3</v>
      </c>
      <c r="F16" s="49">
        <f t="shared" si="0"/>
        <v>0</v>
      </c>
      <c r="G16" s="34">
        <f t="shared" si="1"/>
        <v>0</v>
      </c>
      <c r="H16" s="40"/>
    </row>
    <row r="17" spans="1:8" ht="47.25" x14ac:dyDescent="0.25">
      <c r="A17" s="39">
        <v>11</v>
      </c>
      <c r="B17" s="31" t="s">
        <v>270</v>
      </c>
      <c r="C17" s="41" t="s">
        <v>13</v>
      </c>
      <c r="D17" s="35">
        <v>95</v>
      </c>
      <c r="E17" s="35">
        <v>98.75</v>
      </c>
      <c r="F17" s="35">
        <f t="shared" si="0"/>
        <v>3.75</v>
      </c>
      <c r="G17" s="34">
        <f t="shared" si="1"/>
        <v>3.9473684210526301</v>
      </c>
      <c r="H17" s="40"/>
    </row>
    <row r="18" spans="1:8" ht="48" customHeight="1" x14ac:dyDescent="0.25">
      <c r="A18" s="39">
        <v>12</v>
      </c>
      <c r="B18" s="31" t="s">
        <v>282</v>
      </c>
      <c r="C18" s="41" t="s">
        <v>13</v>
      </c>
      <c r="D18" s="34">
        <v>100</v>
      </c>
      <c r="E18" s="34">
        <v>0</v>
      </c>
      <c r="F18" s="34">
        <f t="shared" si="0"/>
        <v>-100</v>
      </c>
      <c r="G18" s="34">
        <f t="shared" si="1"/>
        <v>-100</v>
      </c>
      <c r="H18" s="40"/>
    </row>
    <row r="19" spans="1:8" ht="49.5" customHeight="1" x14ac:dyDescent="0.25">
      <c r="A19" s="39">
        <v>13</v>
      </c>
      <c r="B19" s="31" t="s">
        <v>283</v>
      </c>
      <c r="C19" s="41" t="s">
        <v>13</v>
      </c>
      <c r="D19" s="34">
        <v>100</v>
      </c>
      <c r="E19" s="34">
        <v>100</v>
      </c>
      <c r="F19" s="34">
        <f t="shared" si="0"/>
        <v>0</v>
      </c>
      <c r="G19" s="34">
        <f t="shared" si="1"/>
        <v>0</v>
      </c>
      <c r="H19" s="40"/>
    </row>
    <row r="20" spans="1:8" ht="34.5" customHeight="1" x14ac:dyDescent="0.25">
      <c r="A20" s="39">
        <v>14</v>
      </c>
      <c r="B20" s="31" t="s">
        <v>286</v>
      </c>
      <c r="C20" s="41" t="s">
        <v>13</v>
      </c>
      <c r="D20" s="34">
        <v>100</v>
      </c>
      <c r="E20" s="34">
        <v>0</v>
      </c>
      <c r="F20" s="34">
        <f t="shared" si="0"/>
        <v>-100</v>
      </c>
      <c r="G20" s="34">
        <f t="shared" si="1"/>
        <v>-100</v>
      </c>
      <c r="H20" s="40"/>
    </row>
    <row r="21" spans="1:8" ht="82.5" customHeight="1" x14ac:dyDescent="0.25">
      <c r="A21" s="39">
        <v>15</v>
      </c>
      <c r="B21" s="31" t="s">
        <v>328</v>
      </c>
      <c r="C21" s="41" t="s">
        <v>13</v>
      </c>
      <c r="D21" s="34">
        <v>100</v>
      </c>
      <c r="E21" s="34">
        <v>100</v>
      </c>
      <c r="F21" s="34">
        <f t="shared" si="0"/>
        <v>0</v>
      </c>
      <c r="G21" s="34">
        <f t="shared" si="1"/>
        <v>0</v>
      </c>
      <c r="H21" s="40"/>
    </row>
    <row r="22" spans="1:8" ht="47.25" customHeight="1" x14ac:dyDescent="0.25">
      <c r="A22" s="39">
        <v>16</v>
      </c>
      <c r="B22" s="31" t="s">
        <v>287</v>
      </c>
      <c r="C22" s="41" t="s">
        <v>13</v>
      </c>
      <c r="D22" s="34">
        <v>100</v>
      </c>
      <c r="E22" s="34">
        <v>0</v>
      </c>
      <c r="F22" s="34">
        <f t="shared" si="0"/>
        <v>-100</v>
      </c>
      <c r="G22" s="34">
        <f t="shared" si="1"/>
        <v>-100</v>
      </c>
      <c r="H22" s="40"/>
    </row>
    <row r="23" spans="1:8" ht="18" customHeight="1" x14ac:dyDescent="0.25">
      <c r="A23" s="39">
        <v>17</v>
      </c>
      <c r="B23" s="31" t="s">
        <v>271</v>
      </c>
      <c r="C23" s="41" t="s">
        <v>25</v>
      </c>
      <c r="D23" s="34">
        <v>3</v>
      </c>
      <c r="E23" s="34">
        <v>2</v>
      </c>
      <c r="F23" s="34">
        <f t="shared" si="0"/>
        <v>-1</v>
      </c>
      <c r="G23" s="34">
        <f t="shared" si="1"/>
        <v>-33.333333333333343</v>
      </c>
      <c r="H23" s="40"/>
    </row>
    <row r="24" spans="1:8" ht="18" customHeight="1" x14ac:dyDescent="0.25">
      <c r="A24" s="39">
        <v>18</v>
      </c>
      <c r="B24" s="31" t="s">
        <v>281</v>
      </c>
      <c r="C24" s="41" t="s">
        <v>329</v>
      </c>
      <c r="D24" s="34">
        <v>3</v>
      </c>
      <c r="E24" s="34">
        <v>0</v>
      </c>
      <c r="F24" s="34">
        <f t="shared" si="0"/>
        <v>-3</v>
      </c>
      <c r="G24" s="34">
        <f t="shared" si="1"/>
        <v>-100</v>
      </c>
      <c r="H24" s="40"/>
    </row>
    <row r="25" spans="1:8" ht="18" customHeight="1" x14ac:dyDescent="0.25">
      <c r="A25" s="39">
        <v>19</v>
      </c>
      <c r="B25" s="31" t="s">
        <v>318</v>
      </c>
      <c r="C25" s="41" t="s">
        <v>69</v>
      </c>
      <c r="D25" s="34">
        <v>855</v>
      </c>
      <c r="E25" s="34">
        <v>50</v>
      </c>
      <c r="F25" s="34">
        <f t="shared" si="0"/>
        <v>-805</v>
      </c>
      <c r="G25" s="34">
        <f t="shared" si="1"/>
        <v>-94.152046783625735</v>
      </c>
      <c r="H25" s="40"/>
    </row>
    <row r="26" spans="1:8" ht="48" customHeight="1" x14ac:dyDescent="0.25">
      <c r="A26" s="39">
        <v>20</v>
      </c>
      <c r="B26" s="31" t="s">
        <v>325</v>
      </c>
      <c r="C26" s="41" t="s">
        <v>25</v>
      </c>
      <c r="D26" s="34">
        <v>263</v>
      </c>
      <c r="E26" s="34">
        <v>0</v>
      </c>
      <c r="F26" s="34">
        <f t="shared" si="0"/>
        <v>-263</v>
      </c>
      <c r="G26" s="34">
        <f t="shared" si="1"/>
        <v>-100</v>
      </c>
      <c r="H26" s="40"/>
    </row>
    <row r="27" spans="1:8" ht="25.5" customHeight="1" x14ac:dyDescent="0.25">
      <c r="A27" s="38">
        <v>2</v>
      </c>
      <c r="B27" s="64" t="s">
        <v>75</v>
      </c>
      <c r="C27" s="69"/>
      <c r="D27" s="69"/>
      <c r="E27" s="69"/>
      <c r="F27" s="69"/>
      <c r="G27" s="69"/>
    </row>
    <row r="28" spans="1:8" ht="18.75" customHeight="1" x14ac:dyDescent="0.25">
      <c r="A28" s="39">
        <v>1</v>
      </c>
      <c r="B28" s="31" t="s">
        <v>275</v>
      </c>
      <c r="C28" s="41" t="s">
        <v>272</v>
      </c>
      <c r="D28" s="62">
        <v>54.5</v>
      </c>
      <c r="E28" s="62">
        <v>3.5673999999999997E-2</v>
      </c>
      <c r="F28" s="62">
        <f>E28-D28</f>
        <v>-54.464326</v>
      </c>
      <c r="G28" s="34">
        <f>E28/D28*100-100</f>
        <v>-99.934543119266053</v>
      </c>
      <c r="H28" s="42"/>
    </row>
    <row r="29" spans="1:8" ht="31.5" customHeight="1" x14ac:dyDescent="0.25">
      <c r="A29" s="43" t="s">
        <v>76</v>
      </c>
      <c r="B29" s="31" t="s">
        <v>81</v>
      </c>
      <c r="C29" s="41" t="s">
        <v>13</v>
      </c>
      <c r="D29" s="34">
        <v>100</v>
      </c>
      <c r="E29" s="34">
        <v>100</v>
      </c>
      <c r="F29" s="34">
        <f t="shared" ref="F29:F42" si="2">E29-D29</f>
        <v>0</v>
      </c>
      <c r="G29" s="34">
        <f t="shared" ref="G29:G32" si="3">E29/D29*100-100</f>
        <v>0</v>
      </c>
      <c r="H29" s="42"/>
    </row>
    <row r="30" spans="1:8" ht="35.25" customHeight="1" x14ac:dyDescent="0.25">
      <c r="A30" s="39">
        <v>3</v>
      </c>
      <c r="B30" s="31" t="s">
        <v>82</v>
      </c>
      <c r="C30" s="41" t="s">
        <v>13</v>
      </c>
      <c r="D30" s="34">
        <v>100</v>
      </c>
      <c r="E30" s="34">
        <v>100</v>
      </c>
      <c r="F30" s="34">
        <f t="shared" si="2"/>
        <v>0</v>
      </c>
      <c r="G30" s="34">
        <f t="shared" si="3"/>
        <v>0</v>
      </c>
      <c r="H30" s="42"/>
    </row>
    <row r="31" spans="1:8" ht="32.25" customHeight="1" x14ac:dyDescent="0.25">
      <c r="A31" s="39">
        <v>4</v>
      </c>
      <c r="B31" s="31" t="s">
        <v>303</v>
      </c>
      <c r="C31" s="41" t="s">
        <v>302</v>
      </c>
      <c r="D31" s="34">
        <v>6</v>
      </c>
      <c r="E31" s="34">
        <v>5</v>
      </c>
      <c r="F31" s="34">
        <f t="shared" si="2"/>
        <v>-1</v>
      </c>
      <c r="G31" s="34">
        <f t="shared" si="3"/>
        <v>-16.666666666666657</v>
      </c>
      <c r="H31" s="42"/>
    </row>
    <row r="32" spans="1:8" ht="49.5" customHeight="1" x14ac:dyDescent="0.25">
      <c r="A32" s="39">
        <v>7</v>
      </c>
      <c r="B32" s="31" t="s">
        <v>326</v>
      </c>
      <c r="C32" s="41" t="s">
        <v>23</v>
      </c>
      <c r="D32" s="34">
        <v>3</v>
      </c>
      <c r="E32" s="34">
        <v>0</v>
      </c>
      <c r="F32" s="34">
        <f t="shared" si="2"/>
        <v>-3</v>
      </c>
      <c r="G32" s="34">
        <f t="shared" si="3"/>
        <v>-100</v>
      </c>
      <c r="H32" s="42"/>
    </row>
    <row r="33" spans="1:8" ht="48" customHeight="1" x14ac:dyDescent="0.25">
      <c r="A33" s="39">
        <v>8</v>
      </c>
      <c r="B33" s="31" t="s">
        <v>83</v>
      </c>
      <c r="C33" s="41" t="s">
        <v>13</v>
      </c>
      <c r="D33" s="35">
        <v>9</v>
      </c>
      <c r="E33" s="35">
        <v>0.49</v>
      </c>
      <c r="F33" s="35">
        <f t="shared" si="2"/>
        <v>-8.51</v>
      </c>
      <c r="G33" s="34">
        <f>E33/D33*100-100</f>
        <v>-94.555555555555557</v>
      </c>
      <c r="H33" s="42"/>
    </row>
    <row r="34" spans="1:8" ht="33.75" customHeight="1" x14ac:dyDescent="0.25">
      <c r="A34" s="43" t="s">
        <v>292</v>
      </c>
      <c r="B34" s="31" t="s">
        <v>223</v>
      </c>
      <c r="C34" s="41" t="s">
        <v>69</v>
      </c>
      <c r="D34" s="49">
        <v>16.600000000000001</v>
      </c>
      <c r="E34" s="49">
        <v>16.399999999999999</v>
      </c>
      <c r="F34" s="49">
        <f t="shared" si="2"/>
        <v>-0.20000000000000284</v>
      </c>
      <c r="G34" s="34">
        <f t="shared" ref="G34:G38" si="4">E34/D34*100-100</f>
        <v>-1.2048192771084416</v>
      </c>
      <c r="H34" s="42"/>
    </row>
    <row r="35" spans="1:8" ht="63.75" customHeight="1" x14ac:dyDescent="0.25">
      <c r="A35" s="39">
        <v>10</v>
      </c>
      <c r="B35" s="31" t="s">
        <v>224</v>
      </c>
      <c r="C35" s="41" t="s">
        <v>69</v>
      </c>
      <c r="D35" s="49">
        <v>4452</v>
      </c>
      <c r="E35" s="49">
        <v>0</v>
      </c>
      <c r="F35" s="34">
        <f t="shared" si="2"/>
        <v>-4452</v>
      </c>
      <c r="G35" s="34">
        <f t="shared" si="4"/>
        <v>-100</v>
      </c>
      <c r="H35" s="42"/>
    </row>
    <row r="36" spans="1:8" ht="63.75" customHeight="1" x14ac:dyDescent="0.25">
      <c r="A36" s="39">
        <v>11</v>
      </c>
      <c r="B36" s="31" t="s">
        <v>304</v>
      </c>
      <c r="C36" s="41" t="s">
        <v>69</v>
      </c>
      <c r="D36" s="49">
        <v>1007</v>
      </c>
      <c r="E36" s="49">
        <v>0</v>
      </c>
      <c r="F36" s="34">
        <f t="shared" si="2"/>
        <v>-1007</v>
      </c>
      <c r="G36" s="34">
        <f t="shared" si="4"/>
        <v>-100</v>
      </c>
      <c r="H36" s="42"/>
    </row>
    <row r="37" spans="1:8" ht="33" customHeight="1" x14ac:dyDescent="0.25">
      <c r="A37" s="39">
        <v>12</v>
      </c>
      <c r="B37" s="31" t="s">
        <v>221</v>
      </c>
      <c r="C37" s="41" t="s">
        <v>13</v>
      </c>
      <c r="D37" s="34">
        <v>85</v>
      </c>
      <c r="E37" s="34">
        <v>100</v>
      </c>
      <c r="F37" s="34">
        <f t="shared" si="2"/>
        <v>15</v>
      </c>
      <c r="G37" s="34">
        <f t="shared" si="4"/>
        <v>17.64705882352942</v>
      </c>
      <c r="H37" s="42"/>
    </row>
    <row r="38" spans="1:8" ht="50.25" customHeight="1" x14ac:dyDescent="0.25">
      <c r="A38" s="43" t="s">
        <v>284</v>
      </c>
      <c r="B38" s="31" t="s">
        <v>225</v>
      </c>
      <c r="C38" s="41" t="s">
        <v>69</v>
      </c>
      <c r="D38" s="49">
        <v>9.6999999999999993</v>
      </c>
      <c r="E38" s="49">
        <v>0</v>
      </c>
      <c r="F38" s="49">
        <f t="shared" si="2"/>
        <v>-9.6999999999999993</v>
      </c>
      <c r="G38" s="34">
        <f t="shared" si="4"/>
        <v>-100</v>
      </c>
      <c r="H38" s="42"/>
    </row>
    <row r="39" spans="1:8" ht="18.75" customHeight="1" x14ac:dyDescent="0.25">
      <c r="A39" s="39">
        <v>14</v>
      </c>
      <c r="B39" s="31" t="s">
        <v>242</v>
      </c>
      <c r="C39" s="41" t="s">
        <v>245</v>
      </c>
      <c r="D39" s="34">
        <v>10</v>
      </c>
      <c r="E39" s="34">
        <v>7</v>
      </c>
      <c r="F39" s="34">
        <f t="shared" si="2"/>
        <v>-3</v>
      </c>
      <c r="G39" s="34">
        <f>E39/D39*100-100</f>
        <v>-30</v>
      </c>
      <c r="H39" s="42"/>
    </row>
    <row r="40" spans="1:8" ht="34.5" customHeight="1" x14ac:dyDescent="0.25">
      <c r="A40" s="39">
        <v>15</v>
      </c>
      <c r="B40" s="31" t="s">
        <v>306</v>
      </c>
      <c r="C40" s="41" t="s">
        <v>305</v>
      </c>
      <c r="D40" s="49">
        <v>1721.3</v>
      </c>
      <c r="E40" s="49">
        <v>0</v>
      </c>
      <c r="F40" s="49">
        <f t="shared" si="2"/>
        <v>-1721.3</v>
      </c>
      <c r="G40" s="34">
        <f>E40/D40*100-100</f>
        <v>-100</v>
      </c>
      <c r="H40" s="42"/>
    </row>
    <row r="41" spans="1:8" ht="33.75" customHeight="1" x14ac:dyDescent="0.25">
      <c r="A41" s="43" t="s">
        <v>316</v>
      </c>
      <c r="B41" s="31" t="s">
        <v>273</v>
      </c>
      <c r="C41" s="41" t="s">
        <v>272</v>
      </c>
      <c r="D41" s="50">
        <v>18.352499999999999</v>
      </c>
      <c r="E41" s="50">
        <v>6.8356000000000003</v>
      </c>
      <c r="F41" s="50">
        <f t="shared" si="2"/>
        <v>-11.5169</v>
      </c>
      <c r="G41" s="34">
        <f t="shared" ref="G41:G42" si="5">E41/D41*100-100</f>
        <v>-62.753848249557279</v>
      </c>
      <c r="H41" s="42"/>
    </row>
    <row r="42" spans="1:8" ht="33.75" customHeight="1" x14ac:dyDescent="0.25">
      <c r="A42" s="39">
        <v>17</v>
      </c>
      <c r="B42" s="31" t="s">
        <v>274</v>
      </c>
      <c r="C42" s="41" t="s">
        <v>23</v>
      </c>
      <c r="D42" s="34">
        <v>1249</v>
      </c>
      <c r="E42" s="34">
        <v>510</v>
      </c>
      <c r="F42" s="34">
        <f t="shared" si="2"/>
        <v>-739</v>
      </c>
      <c r="G42" s="34">
        <f t="shared" si="5"/>
        <v>-59.167333867093674</v>
      </c>
      <c r="H42" s="42"/>
    </row>
    <row r="43" spans="1:8" ht="39" customHeight="1" x14ac:dyDescent="0.25">
      <c r="A43" s="38">
        <v>3</v>
      </c>
      <c r="B43" s="64" t="s">
        <v>151</v>
      </c>
      <c r="C43" s="68"/>
      <c r="D43" s="68"/>
      <c r="E43" s="68"/>
      <c r="F43" s="68"/>
      <c r="G43" s="68"/>
    </row>
    <row r="44" spans="1:8" ht="33" customHeight="1" x14ac:dyDescent="0.25">
      <c r="A44" s="39">
        <v>1</v>
      </c>
      <c r="B44" s="44" t="s">
        <v>330</v>
      </c>
      <c r="C44" s="39" t="s">
        <v>24</v>
      </c>
      <c r="D44" s="49">
        <v>201.6</v>
      </c>
      <c r="E44" s="49">
        <v>150.80000000000001</v>
      </c>
      <c r="F44" s="49">
        <f t="shared" ref="F44:F49" si="6">E44-D44</f>
        <v>-50.799999999999983</v>
      </c>
      <c r="G44" s="34">
        <f t="shared" ref="G44:G49" si="7">E44/D44*100-100</f>
        <v>-25.198412698412682</v>
      </c>
      <c r="H44" s="42"/>
    </row>
    <row r="45" spans="1:8" ht="50.25" customHeight="1" x14ac:dyDescent="0.25">
      <c r="A45" s="39">
        <v>2</v>
      </c>
      <c r="B45" s="44" t="s">
        <v>84</v>
      </c>
      <c r="C45" s="39" t="s">
        <v>13</v>
      </c>
      <c r="D45" s="49">
        <v>6.2</v>
      </c>
      <c r="E45" s="49">
        <v>0</v>
      </c>
      <c r="F45" s="49">
        <f t="shared" si="6"/>
        <v>-6.2</v>
      </c>
      <c r="G45" s="34">
        <f t="shared" si="7"/>
        <v>-100</v>
      </c>
      <c r="H45" s="42"/>
    </row>
    <row r="46" spans="1:8" ht="18" customHeight="1" x14ac:dyDescent="0.25">
      <c r="A46" s="39">
        <v>3</v>
      </c>
      <c r="B46" s="44" t="s">
        <v>42</v>
      </c>
      <c r="C46" s="39" t="s">
        <v>24</v>
      </c>
      <c r="D46" s="49">
        <v>81</v>
      </c>
      <c r="E46" s="49">
        <v>65.8</v>
      </c>
      <c r="F46" s="49">
        <f t="shared" si="6"/>
        <v>-15.200000000000003</v>
      </c>
      <c r="G46" s="34">
        <f t="shared" si="7"/>
        <v>-18.76543209876543</v>
      </c>
      <c r="H46" s="42"/>
    </row>
    <row r="47" spans="1:8" ht="34.5" customHeight="1" x14ac:dyDescent="0.25">
      <c r="A47" s="39">
        <v>4</v>
      </c>
      <c r="B47" s="44" t="s">
        <v>215</v>
      </c>
      <c r="C47" s="39" t="s">
        <v>13</v>
      </c>
      <c r="D47" s="49">
        <v>21.3</v>
      </c>
      <c r="E47" s="49">
        <v>20.100000000000001</v>
      </c>
      <c r="F47" s="49">
        <f t="shared" si="6"/>
        <v>-1.1999999999999993</v>
      </c>
      <c r="G47" s="34">
        <f t="shared" si="7"/>
        <v>-5.6338028169014081</v>
      </c>
      <c r="H47" s="42"/>
    </row>
    <row r="48" spans="1:8" ht="34.5" customHeight="1" x14ac:dyDescent="0.25">
      <c r="A48" s="39">
        <v>5</v>
      </c>
      <c r="B48" s="44" t="s">
        <v>260</v>
      </c>
      <c r="C48" s="39" t="s">
        <v>13</v>
      </c>
      <c r="D48" s="35">
        <v>1.3</v>
      </c>
      <c r="E48" s="35">
        <v>0.04</v>
      </c>
      <c r="F48" s="35">
        <f t="shared" si="6"/>
        <v>-1.26</v>
      </c>
      <c r="G48" s="34">
        <f t="shared" si="7"/>
        <v>-96.92307692307692</v>
      </c>
      <c r="H48" s="42"/>
    </row>
    <row r="49" spans="1:8" ht="20.25" customHeight="1" x14ac:dyDescent="0.25">
      <c r="A49" s="39">
        <v>6</v>
      </c>
      <c r="B49" s="44" t="s">
        <v>307</v>
      </c>
      <c r="C49" s="39" t="s">
        <v>23</v>
      </c>
      <c r="D49" s="34">
        <v>5</v>
      </c>
      <c r="E49" s="34">
        <v>6</v>
      </c>
      <c r="F49" s="34">
        <f t="shared" si="6"/>
        <v>1</v>
      </c>
      <c r="G49" s="34">
        <f t="shared" si="7"/>
        <v>20</v>
      </c>
      <c r="H49" s="42"/>
    </row>
    <row r="50" spans="1:8" ht="25.5" customHeight="1" x14ac:dyDescent="0.25">
      <c r="A50" s="38">
        <v>4</v>
      </c>
      <c r="B50" s="64" t="s">
        <v>85</v>
      </c>
      <c r="C50" s="68"/>
      <c r="D50" s="68"/>
      <c r="E50" s="68"/>
      <c r="F50" s="68"/>
      <c r="G50" s="68"/>
    </row>
    <row r="51" spans="1:8" ht="81.75" customHeight="1" x14ac:dyDescent="0.25">
      <c r="A51" s="39">
        <v>1</v>
      </c>
      <c r="B51" s="45" t="s">
        <v>87</v>
      </c>
      <c r="C51" s="35" t="s">
        <v>13</v>
      </c>
      <c r="D51" s="49">
        <v>74.599999999999994</v>
      </c>
      <c r="E51" s="49">
        <v>80</v>
      </c>
      <c r="F51" s="49">
        <f t="shared" ref="F51:F56" si="8">E51-D51</f>
        <v>5.4000000000000057</v>
      </c>
      <c r="G51" s="34">
        <f t="shared" ref="G51:G56" si="9">E51/D51*100-100</f>
        <v>7.2386058981233248</v>
      </c>
      <c r="H51" s="42"/>
    </row>
    <row r="52" spans="1:8" ht="30.75" customHeight="1" x14ac:dyDescent="0.25">
      <c r="A52" s="39">
        <v>2</v>
      </c>
      <c r="B52" s="45" t="s">
        <v>88</v>
      </c>
      <c r="C52" s="35" t="s">
        <v>23</v>
      </c>
      <c r="D52" s="34">
        <v>3090</v>
      </c>
      <c r="E52" s="34">
        <v>2956</v>
      </c>
      <c r="F52" s="34">
        <f t="shared" si="8"/>
        <v>-134</v>
      </c>
      <c r="G52" s="34">
        <f t="shared" si="9"/>
        <v>-4.3365695792880246</v>
      </c>
      <c r="H52" s="42"/>
    </row>
    <row r="53" spans="1:8" ht="33" customHeight="1" x14ac:dyDescent="0.25">
      <c r="A53" s="39">
        <v>3</v>
      </c>
      <c r="B53" s="45" t="s">
        <v>89</v>
      </c>
      <c r="C53" s="35" t="s">
        <v>23</v>
      </c>
      <c r="D53" s="34">
        <v>4585</v>
      </c>
      <c r="E53" s="34">
        <v>4795</v>
      </c>
      <c r="F53" s="34">
        <f t="shared" si="8"/>
        <v>210</v>
      </c>
      <c r="G53" s="34">
        <f t="shared" si="9"/>
        <v>4.5801526717557266</v>
      </c>
      <c r="H53" s="42"/>
    </row>
    <row r="54" spans="1:8" ht="97.5" customHeight="1" x14ac:dyDescent="0.25">
      <c r="A54" s="39">
        <v>4</v>
      </c>
      <c r="B54" s="45" t="s">
        <v>86</v>
      </c>
      <c r="C54" s="35" t="s">
        <v>13</v>
      </c>
      <c r="D54" s="49">
        <v>15.3</v>
      </c>
      <c r="E54" s="49">
        <v>14.5</v>
      </c>
      <c r="F54" s="34">
        <f t="shared" si="8"/>
        <v>-0.80000000000000071</v>
      </c>
      <c r="G54" s="34">
        <f t="shared" si="9"/>
        <v>-5.2287581699346504</v>
      </c>
      <c r="H54" s="42"/>
    </row>
    <row r="55" spans="1:8" ht="49.5" customHeight="1" x14ac:dyDescent="0.25">
      <c r="A55" s="39">
        <v>5</v>
      </c>
      <c r="B55" s="45" t="s">
        <v>90</v>
      </c>
      <c r="C55" s="35" t="s">
        <v>24</v>
      </c>
      <c r="D55" s="34">
        <v>200</v>
      </c>
      <c r="E55" s="34">
        <v>177</v>
      </c>
      <c r="F55" s="34">
        <f t="shared" si="8"/>
        <v>-23</v>
      </c>
      <c r="G55" s="34">
        <f t="shared" si="9"/>
        <v>-11.5</v>
      </c>
      <c r="H55" s="42"/>
    </row>
    <row r="56" spans="1:8" ht="48" customHeight="1" x14ac:dyDescent="0.25">
      <c r="A56" s="39">
        <v>6</v>
      </c>
      <c r="B56" s="45" t="s">
        <v>91</v>
      </c>
      <c r="C56" s="35" t="s">
        <v>23</v>
      </c>
      <c r="D56" s="34">
        <v>1550</v>
      </c>
      <c r="E56" s="34">
        <v>1072</v>
      </c>
      <c r="F56" s="34">
        <f t="shared" si="8"/>
        <v>-478</v>
      </c>
      <c r="G56" s="34">
        <f t="shared" si="9"/>
        <v>-30.838709677419345</v>
      </c>
      <c r="H56" s="42"/>
    </row>
    <row r="57" spans="1:8" ht="30.75" customHeight="1" x14ac:dyDescent="0.25">
      <c r="A57" s="38">
        <v>5</v>
      </c>
      <c r="B57" s="64" t="s">
        <v>92</v>
      </c>
      <c r="C57" s="68"/>
      <c r="D57" s="68"/>
      <c r="E57" s="68"/>
      <c r="F57" s="68"/>
      <c r="G57" s="68"/>
    </row>
    <row r="58" spans="1:8" ht="33.75" customHeight="1" x14ac:dyDescent="0.25">
      <c r="A58" s="39">
        <v>1</v>
      </c>
      <c r="B58" s="31" t="s">
        <v>93</v>
      </c>
      <c r="C58" s="39" t="s">
        <v>13</v>
      </c>
      <c r="D58" s="34">
        <v>100</v>
      </c>
      <c r="E58" s="34">
        <v>100</v>
      </c>
      <c r="F58" s="34">
        <f>E58-D58</f>
        <v>0</v>
      </c>
      <c r="G58" s="34">
        <f>E58/D58*100-100</f>
        <v>0</v>
      </c>
    </row>
    <row r="59" spans="1:8" ht="32.25" customHeight="1" x14ac:dyDescent="0.25">
      <c r="A59" s="39">
        <v>2</v>
      </c>
      <c r="B59" s="31" t="s">
        <v>43</v>
      </c>
      <c r="C59" s="39" t="s">
        <v>13</v>
      </c>
      <c r="D59" s="49">
        <v>100</v>
      </c>
      <c r="E59" s="49">
        <v>87.8</v>
      </c>
      <c r="F59" s="49">
        <f>E59-D59</f>
        <v>-12.200000000000003</v>
      </c>
      <c r="G59" s="34">
        <f>E59/D59*100-100</f>
        <v>-12.200000000000003</v>
      </c>
    </row>
    <row r="60" spans="1:8" ht="23.25" customHeight="1" x14ac:dyDescent="0.25">
      <c r="A60" s="38">
        <v>6</v>
      </c>
      <c r="B60" s="64" t="s">
        <v>94</v>
      </c>
      <c r="C60" s="68"/>
      <c r="D60" s="68"/>
      <c r="E60" s="68"/>
      <c r="F60" s="68"/>
      <c r="G60" s="68"/>
    </row>
    <row r="61" spans="1:8" ht="33" customHeight="1" x14ac:dyDescent="0.25">
      <c r="A61" s="39">
        <v>1</v>
      </c>
      <c r="B61" s="31" t="s">
        <v>243</v>
      </c>
      <c r="C61" s="39" t="s">
        <v>23</v>
      </c>
      <c r="D61" s="34">
        <v>1052</v>
      </c>
      <c r="E61" s="34">
        <v>1545</v>
      </c>
      <c r="F61" s="34">
        <f>E61-D61</f>
        <v>493</v>
      </c>
      <c r="G61" s="34">
        <f>E61/D61*100-100</f>
        <v>46.863117870722448</v>
      </c>
      <c r="H61" s="42"/>
    </row>
    <row r="62" spans="1:8" ht="48.75" customHeight="1" x14ac:dyDescent="0.25">
      <c r="A62" s="43" t="s">
        <v>76</v>
      </c>
      <c r="B62" s="31" t="s">
        <v>96</v>
      </c>
      <c r="C62" s="39" t="s">
        <v>13</v>
      </c>
      <c r="D62" s="34">
        <v>100</v>
      </c>
      <c r="E62" s="34">
        <v>100</v>
      </c>
      <c r="F62" s="34">
        <f>E62-D62</f>
        <v>0</v>
      </c>
      <c r="G62" s="34">
        <f>E62/D62*100-100</f>
        <v>0</v>
      </c>
      <c r="H62" s="42"/>
    </row>
    <row r="63" spans="1:8" ht="48" customHeight="1" x14ac:dyDescent="0.25">
      <c r="A63" s="43" t="s">
        <v>60</v>
      </c>
      <c r="B63" s="31" t="s">
        <v>97</v>
      </c>
      <c r="C63" s="39" t="s">
        <v>13</v>
      </c>
      <c r="D63" s="49">
        <v>33.1</v>
      </c>
      <c r="E63" s="49">
        <v>34.799999999999997</v>
      </c>
      <c r="F63" s="49">
        <f>E63-D63</f>
        <v>1.6999999999999957</v>
      </c>
      <c r="G63" s="34">
        <f>E63/D63*100-100</f>
        <v>5.1359516616314096</v>
      </c>
      <c r="H63" s="42"/>
    </row>
    <row r="64" spans="1:8" ht="48" customHeight="1" x14ac:dyDescent="0.25">
      <c r="A64" s="39">
        <v>4</v>
      </c>
      <c r="B64" s="31" t="s">
        <v>98</v>
      </c>
      <c r="C64" s="39" t="s">
        <v>13</v>
      </c>
      <c r="D64" s="49">
        <v>56.1</v>
      </c>
      <c r="E64" s="49">
        <v>44.9</v>
      </c>
      <c r="F64" s="49">
        <f t="shared" ref="F64:F84" si="10">E64-D64</f>
        <v>-11.200000000000003</v>
      </c>
      <c r="G64" s="34">
        <f t="shared" ref="G64:G84" si="11">E64/D64*100-100</f>
        <v>-19.964349376114086</v>
      </c>
      <c r="H64" s="42"/>
    </row>
    <row r="65" spans="1:8" ht="32.25" customHeight="1" x14ac:dyDescent="0.25">
      <c r="A65" s="39">
        <v>5</v>
      </c>
      <c r="B65" s="31" t="s">
        <v>216</v>
      </c>
      <c r="C65" s="39" t="s">
        <v>13</v>
      </c>
      <c r="D65" s="49">
        <v>84.1</v>
      </c>
      <c r="E65" s="49">
        <v>65</v>
      </c>
      <c r="F65" s="49">
        <f t="shared" si="10"/>
        <v>-19.099999999999994</v>
      </c>
      <c r="G65" s="34">
        <f t="shared" si="11"/>
        <v>-22.711058263971466</v>
      </c>
      <c r="H65" s="42"/>
    </row>
    <row r="66" spans="1:8" ht="47.25" customHeight="1" x14ac:dyDescent="0.25">
      <c r="A66" s="43" t="s">
        <v>293</v>
      </c>
      <c r="B66" s="31" t="s">
        <v>99</v>
      </c>
      <c r="C66" s="39" t="s">
        <v>13</v>
      </c>
      <c r="D66" s="49">
        <v>23.5</v>
      </c>
      <c r="E66" s="49">
        <v>45</v>
      </c>
      <c r="F66" s="49">
        <f t="shared" si="10"/>
        <v>21.5</v>
      </c>
      <c r="G66" s="34">
        <f t="shared" si="11"/>
        <v>91.489361702127667</v>
      </c>
      <c r="H66" s="42"/>
    </row>
    <row r="67" spans="1:8" ht="18.75" customHeight="1" x14ac:dyDescent="0.25">
      <c r="A67" s="39">
        <v>7</v>
      </c>
      <c r="B67" s="31" t="s">
        <v>100</v>
      </c>
      <c r="C67" s="39" t="s">
        <v>13</v>
      </c>
      <c r="D67" s="49">
        <v>83</v>
      </c>
      <c r="E67" s="49">
        <v>86.7</v>
      </c>
      <c r="F67" s="49">
        <f t="shared" si="10"/>
        <v>3.7000000000000028</v>
      </c>
      <c r="G67" s="34">
        <f t="shared" si="11"/>
        <v>4.4578313253011999</v>
      </c>
      <c r="H67" s="42"/>
    </row>
    <row r="68" spans="1:8" ht="48.75" customHeight="1" x14ac:dyDescent="0.25">
      <c r="A68" s="39">
        <v>8</v>
      </c>
      <c r="B68" s="31" t="s">
        <v>101</v>
      </c>
      <c r="C68" s="39" t="s">
        <v>13</v>
      </c>
      <c r="D68" s="34">
        <v>10</v>
      </c>
      <c r="E68" s="34">
        <v>17</v>
      </c>
      <c r="F68" s="34">
        <f t="shared" si="10"/>
        <v>7</v>
      </c>
      <c r="G68" s="34">
        <f t="shared" si="11"/>
        <v>70</v>
      </c>
      <c r="H68" s="42"/>
    </row>
    <row r="69" spans="1:8" ht="30.75" customHeight="1" x14ac:dyDescent="0.25">
      <c r="A69" s="43" t="s">
        <v>292</v>
      </c>
      <c r="B69" s="31" t="s">
        <v>102</v>
      </c>
      <c r="C69" s="39" t="s">
        <v>13</v>
      </c>
      <c r="D69" s="34">
        <v>97</v>
      </c>
      <c r="E69" s="34">
        <v>85</v>
      </c>
      <c r="F69" s="34">
        <f t="shared" si="10"/>
        <v>-12</v>
      </c>
      <c r="G69" s="34">
        <f t="shared" si="11"/>
        <v>-12.371134020618555</v>
      </c>
      <c r="H69" s="42"/>
    </row>
    <row r="70" spans="1:8" ht="34.5" customHeight="1" x14ac:dyDescent="0.25">
      <c r="A70" s="39">
        <v>10</v>
      </c>
      <c r="B70" s="31" t="s">
        <v>103</v>
      </c>
      <c r="C70" s="39" t="s">
        <v>23</v>
      </c>
      <c r="D70" s="34">
        <v>840</v>
      </c>
      <c r="E70" s="34">
        <v>780</v>
      </c>
      <c r="F70" s="34">
        <f t="shared" si="10"/>
        <v>-60</v>
      </c>
      <c r="G70" s="34">
        <f t="shared" si="11"/>
        <v>-7.1428571428571388</v>
      </c>
      <c r="H70" s="42"/>
    </row>
    <row r="71" spans="1:8" ht="32.25" customHeight="1" x14ac:dyDescent="0.25">
      <c r="A71" s="39">
        <v>11</v>
      </c>
      <c r="B71" s="31" t="s">
        <v>95</v>
      </c>
      <c r="C71" s="39" t="s">
        <v>23</v>
      </c>
      <c r="D71" s="34">
        <v>3250</v>
      </c>
      <c r="E71" s="34">
        <v>3050</v>
      </c>
      <c r="F71" s="34">
        <f t="shared" si="10"/>
        <v>-200</v>
      </c>
      <c r="G71" s="34">
        <f t="shared" si="11"/>
        <v>-6.1538461538461604</v>
      </c>
      <c r="H71" s="42"/>
    </row>
    <row r="72" spans="1:8" ht="18" customHeight="1" x14ac:dyDescent="0.25">
      <c r="A72" s="39">
        <v>12</v>
      </c>
      <c r="B72" s="31" t="s">
        <v>104</v>
      </c>
      <c r="C72" s="39" t="s">
        <v>23</v>
      </c>
      <c r="D72" s="34">
        <v>650</v>
      </c>
      <c r="E72" s="34">
        <v>650</v>
      </c>
      <c r="F72" s="34">
        <f t="shared" si="10"/>
        <v>0</v>
      </c>
      <c r="G72" s="34">
        <f t="shared" si="11"/>
        <v>0</v>
      </c>
      <c r="H72" s="42"/>
    </row>
    <row r="73" spans="1:8" ht="64.5" customHeight="1" x14ac:dyDescent="0.25">
      <c r="A73" s="39">
        <v>13</v>
      </c>
      <c r="B73" s="31" t="s">
        <v>105</v>
      </c>
      <c r="C73" s="39" t="s">
        <v>13</v>
      </c>
      <c r="D73" s="34">
        <v>15</v>
      </c>
      <c r="E73" s="34">
        <v>24</v>
      </c>
      <c r="F73" s="34">
        <f t="shared" si="10"/>
        <v>9</v>
      </c>
      <c r="G73" s="34">
        <f t="shared" si="11"/>
        <v>60</v>
      </c>
      <c r="H73" s="42"/>
    </row>
    <row r="74" spans="1:8" ht="45.75" customHeight="1" x14ac:dyDescent="0.25">
      <c r="A74" s="39">
        <v>14</v>
      </c>
      <c r="B74" s="31" t="s">
        <v>106</v>
      </c>
      <c r="C74" s="39" t="s">
        <v>13</v>
      </c>
      <c r="D74" s="49">
        <v>11.5</v>
      </c>
      <c r="E74" s="49">
        <v>54.5</v>
      </c>
      <c r="F74" s="49">
        <f t="shared" si="10"/>
        <v>43</v>
      </c>
      <c r="G74" s="49">
        <f t="shared" si="11"/>
        <v>373.91304347826082</v>
      </c>
      <c r="H74" s="42"/>
    </row>
    <row r="75" spans="1:8" ht="48" customHeight="1" x14ac:dyDescent="0.25">
      <c r="A75" s="39">
        <v>15</v>
      </c>
      <c r="B75" s="31" t="s">
        <v>107</v>
      </c>
      <c r="C75" s="39" t="s">
        <v>13</v>
      </c>
      <c r="D75" s="34">
        <v>100</v>
      </c>
      <c r="E75" s="34">
        <v>30</v>
      </c>
      <c r="F75" s="34">
        <f t="shared" si="10"/>
        <v>-70</v>
      </c>
      <c r="G75" s="34">
        <f t="shared" si="11"/>
        <v>-70</v>
      </c>
      <c r="H75" s="42"/>
    </row>
    <row r="76" spans="1:8" ht="34.5" customHeight="1" x14ac:dyDescent="0.25">
      <c r="A76" s="39">
        <v>16</v>
      </c>
      <c r="B76" s="31" t="s">
        <v>108</v>
      </c>
      <c r="C76" s="39" t="s">
        <v>13</v>
      </c>
      <c r="D76" s="34">
        <v>100</v>
      </c>
      <c r="E76" s="34">
        <v>100</v>
      </c>
      <c r="F76" s="34">
        <f t="shared" si="10"/>
        <v>0</v>
      </c>
      <c r="G76" s="34">
        <f t="shared" si="11"/>
        <v>0</v>
      </c>
      <c r="H76" s="42"/>
    </row>
    <row r="77" spans="1:8" ht="63" customHeight="1" x14ac:dyDescent="0.25">
      <c r="A77" s="39">
        <v>17</v>
      </c>
      <c r="B77" s="31" t="s">
        <v>109</v>
      </c>
      <c r="C77" s="39" t="s">
        <v>13</v>
      </c>
      <c r="D77" s="34">
        <v>100</v>
      </c>
      <c r="E77" s="34">
        <v>100</v>
      </c>
      <c r="F77" s="34">
        <f t="shared" si="10"/>
        <v>0</v>
      </c>
      <c r="G77" s="34">
        <f t="shared" si="11"/>
        <v>0</v>
      </c>
      <c r="H77" s="42"/>
    </row>
    <row r="78" spans="1:8" ht="48" customHeight="1" x14ac:dyDescent="0.25">
      <c r="A78" s="39">
        <v>18</v>
      </c>
      <c r="B78" s="31" t="s">
        <v>261</v>
      </c>
      <c r="C78" s="39" t="s">
        <v>13</v>
      </c>
      <c r="D78" s="34">
        <v>100</v>
      </c>
      <c r="E78" s="34">
        <v>100</v>
      </c>
      <c r="F78" s="34">
        <f t="shared" si="10"/>
        <v>0</v>
      </c>
      <c r="G78" s="34">
        <f t="shared" si="11"/>
        <v>0</v>
      </c>
      <c r="H78" s="42"/>
    </row>
    <row r="79" spans="1:8" ht="49.5" customHeight="1" x14ac:dyDescent="0.25">
      <c r="A79" s="39">
        <v>19</v>
      </c>
      <c r="B79" s="31" t="s">
        <v>235</v>
      </c>
      <c r="C79" s="39" t="s">
        <v>23</v>
      </c>
      <c r="D79" s="34">
        <v>15</v>
      </c>
      <c r="E79" s="34">
        <v>21</v>
      </c>
      <c r="F79" s="34">
        <f t="shared" si="10"/>
        <v>6</v>
      </c>
      <c r="G79" s="34">
        <f t="shared" si="11"/>
        <v>40</v>
      </c>
      <c r="H79" s="42"/>
    </row>
    <row r="80" spans="1:8" ht="31.5" customHeight="1" x14ac:dyDescent="0.25">
      <c r="A80" s="39">
        <v>20</v>
      </c>
      <c r="B80" s="31" t="s">
        <v>217</v>
      </c>
      <c r="C80" s="39" t="s">
        <v>13</v>
      </c>
      <c r="D80" s="49">
        <v>27</v>
      </c>
      <c r="E80" s="49">
        <v>8.6999999999999993</v>
      </c>
      <c r="F80" s="49">
        <f t="shared" si="10"/>
        <v>-18.3</v>
      </c>
      <c r="G80" s="34">
        <f t="shared" si="11"/>
        <v>-67.777777777777771</v>
      </c>
      <c r="H80" s="42"/>
    </row>
    <row r="81" spans="1:8" ht="31.5" customHeight="1" x14ac:dyDescent="0.25">
      <c r="A81" s="39">
        <v>21</v>
      </c>
      <c r="B81" s="31" t="s">
        <v>218</v>
      </c>
      <c r="C81" s="39" t="s">
        <v>13</v>
      </c>
      <c r="D81" s="34">
        <v>98</v>
      </c>
      <c r="E81" s="34">
        <v>100</v>
      </c>
      <c r="F81" s="34">
        <f t="shared" si="10"/>
        <v>2</v>
      </c>
      <c r="G81" s="34">
        <f t="shared" si="11"/>
        <v>2.0408163265306172</v>
      </c>
      <c r="H81" s="42"/>
    </row>
    <row r="82" spans="1:8" ht="32.25" customHeight="1" x14ac:dyDescent="0.25">
      <c r="A82" s="39">
        <v>22</v>
      </c>
      <c r="B82" s="31" t="s">
        <v>219</v>
      </c>
      <c r="C82" s="39" t="s">
        <v>13</v>
      </c>
      <c r="D82" s="49">
        <v>90.9</v>
      </c>
      <c r="E82" s="49">
        <v>91</v>
      </c>
      <c r="F82" s="49">
        <f t="shared" si="10"/>
        <v>9.9999999999994316E-2</v>
      </c>
      <c r="G82" s="49">
        <f t="shared" si="11"/>
        <v>0.11001100110010498</v>
      </c>
      <c r="H82" s="42"/>
    </row>
    <row r="83" spans="1:8" ht="46.5" customHeight="1" x14ac:dyDescent="0.25">
      <c r="A83" s="39">
        <v>23</v>
      </c>
      <c r="B83" s="31" t="s">
        <v>262</v>
      </c>
      <c r="C83" s="39" t="s">
        <v>13</v>
      </c>
      <c r="D83" s="49">
        <v>100</v>
      </c>
      <c r="E83" s="49">
        <v>100</v>
      </c>
      <c r="F83" s="49">
        <f t="shared" si="10"/>
        <v>0</v>
      </c>
      <c r="G83" s="49">
        <f t="shared" si="11"/>
        <v>0</v>
      </c>
      <c r="H83" s="42"/>
    </row>
    <row r="84" spans="1:8" ht="63" customHeight="1" x14ac:dyDescent="0.25">
      <c r="A84" s="39">
        <v>24</v>
      </c>
      <c r="B84" s="31" t="s">
        <v>263</v>
      </c>
      <c r="C84" s="39" t="s">
        <v>13</v>
      </c>
      <c r="D84" s="49">
        <v>100</v>
      </c>
      <c r="E84" s="49">
        <v>100</v>
      </c>
      <c r="F84" s="49">
        <f t="shared" si="10"/>
        <v>0</v>
      </c>
      <c r="G84" s="49">
        <f t="shared" si="11"/>
        <v>0</v>
      </c>
      <c r="H84" s="42"/>
    </row>
    <row r="85" spans="1:8" ht="24" customHeight="1" x14ac:dyDescent="0.25">
      <c r="A85" s="38" t="s">
        <v>14</v>
      </c>
      <c r="B85" s="64" t="s">
        <v>110</v>
      </c>
      <c r="C85" s="68"/>
      <c r="D85" s="68"/>
      <c r="E85" s="68"/>
      <c r="F85" s="68"/>
      <c r="G85" s="68"/>
    </row>
    <row r="86" spans="1:8" ht="31.5" x14ac:dyDescent="0.25">
      <c r="A86" s="39">
        <v>1</v>
      </c>
      <c r="B86" s="31" t="s">
        <v>50</v>
      </c>
      <c r="C86" s="39" t="s">
        <v>13</v>
      </c>
      <c r="D86" s="34">
        <v>41</v>
      </c>
      <c r="E86" s="49">
        <v>27.3</v>
      </c>
      <c r="F86" s="34">
        <f t="shared" ref="F86:F95" si="12">E86-D86</f>
        <v>-13.7</v>
      </c>
      <c r="G86" s="34">
        <f t="shared" ref="G86:G95" si="13">E86/D86*100-100</f>
        <v>-33.414634146341456</v>
      </c>
      <c r="H86" s="42"/>
    </row>
    <row r="87" spans="1:8" ht="31.5" x14ac:dyDescent="0.25">
      <c r="A87" s="39">
        <v>2</v>
      </c>
      <c r="B87" s="31" t="s">
        <v>51</v>
      </c>
      <c r="C87" s="39" t="s">
        <v>13</v>
      </c>
      <c r="D87" s="49">
        <v>31.4</v>
      </c>
      <c r="E87" s="49">
        <v>25.3</v>
      </c>
      <c r="F87" s="34">
        <f t="shared" si="12"/>
        <v>-6.0999999999999979</v>
      </c>
      <c r="G87" s="34">
        <f t="shared" si="13"/>
        <v>-19.42675159235668</v>
      </c>
      <c r="H87" s="42"/>
    </row>
    <row r="88" spans="1:8" ht="32.25" customHeight="1" x14ac:dyDescent="0.25">
      <c r="A88" s="39">
        <v>3</v>
      </c>
      <c r="B88" s="31" t="s">
        <v>114</v>
      </c>
      <c r="C88" s="39" t="s">
        <v>13</v>
      </c>
      <c r="D88" s="49">
        <v>32.700000000000003</v>
      </c>
      <c r="E88" s="49">
        <v>10.3</v>
      </c>
      <c r="F88" s="34">
        <f t="shared" si="12"/>
        <v>-22.400000000000002</v>
      </c>
      <c r="G88" s="34">
        <f t="shared" si="13"/>
        <v>-68.501529051987774</v>
      </c>
      <c r="H88" s="42"/>
    </row>
    <row r="89" spans="1:8" ht="34.5" customHeight="1" x14ac:dyDescent="0.25">
      <c r="A89" s="39">
        <v>4</v>
      </c>
      <c r="B89" s="31" t="s">
        <v>113</v>
      </c>
      <c r="C89" s="39" t="s">
        <v>13</v>
      </c>
      <c r="D89" s="49">
        <v>4.4000000000000004</v>
      </c>
      <c r="E89" s="49">
        <v>6</v>
      </c>
      <c r="F89" s="34">
        <f t="shared" si="12"/>
        <v>1.5999999999999996</v>
      </c>
      <c r="G89" s="34">
        <f t="shared" si="13"/>
        <v>36.363636363636346</v>
      </c>
      <c r="H89" s="42"/>
    </row>
    <row r="90" spans="1:8" ht="31.5" customHeight="1" x14ac:dyDescent="0.25">
      <c r="A90" s="39">
        <v>5</v>
      </c>
      <c r="B90" s="31" t="s">
        <v>112</v>
      </c>
      <c r="C90" s="39" t="s">
        <v>13</v>
      </c>
      <c r="D90" s="49">
        <v>56.2</v>
      </c>
      <c r="E90" s="49">
        <v>62.3</v>
      </c>
      <c r="F90" s="34">
        <f>E90-D90</f>
        <v>6.0999999999999943</v>
      </c>
      <c r="G90" s="34">
        <f t="shared" si="13"/>
        <v>10.85409252669038</v>
      </c>
      <c r="H90" s="42"/>
    </row>
    <row r="91" spans="1:8" ht="33.75" customHeight="1" x14ac:dyDescent="0.25">
      <c r="A91" s="39">
        <v>6</v>
      </c>
      <c r="B91" s="31" t="s">
        <v>52</v>
      </c>
      <c r="C91" s="39" t="s">
        <v>13</v>
      </c>
      <c r="D91" s="34">
        <v>20</v>
      </c>
      <c r="E91" s="34">
        <v>19</v>
      </c>
      <c r="F91" s="34">
        <f t="shared" si="12"/>
        <v>-1</v>
      </c>
      <c r="G91" s="34">
        <f t="shared" si="13"/>
        <v>-5</v>
      </c>
      <c r="H91" s="42"/>
    </row>
    <row r="92" spans="1:8" ht="66" customHeight="1" x14ac:dyDescent="0.25">
      <c r="A92" s="43" t="s">
        <v>61</v>
      </c>
      <c r="B92" s="31" t="s">
        <v>53</v>
      </c>
      <c r="C92" s="39" t="s">
        <v>13</v>
      </c>
      <c r="D92" s="34">
        <v>41</v>
      </c>
      <c r="E92" s="34">
        <v>66</v>
      </c>
      <c r="F92" s="34">
        <f t="shared" si="12"/>
        <v>25</v>
      </c>
      <c r="G92" s="34">
        <f t="shared" si="13"/>
        <v>60.975609756097583</v>
      </c>
      <c r="H92" s="42"/>
    </row>
    <row r="93" spans="1:8" ht="19.5" customHeight="1" x14ac:dyDescent="0.25">
      <c r="A93" s="43" t="s">
        <v>79</v>
      </c>
      <c r="B93" s="31" t="s">
        <v>54</v>
      </c>
      <c r="C93" s="39" t="s">
        <v>13</v>
      </c>
      <c r="D93" s="35">
        <v>71</v>
      </c>
      <c r="E93" s="35">
        <v>99.1</v>
      </c>
      <c r="F93" s="34">
        <f t="shared" si="12"/>
        <v>28.099999999999994</v>
      </c>
      <c r="G93" s="34">
        <f t="shared" si="13"/>
        <v>39.577464788732385</v>
      </c>
      <c r="H93" s="42"/>
    </row>
    <row r="94" spans="1:8" ht="48.75" customHeight="1" x14ac:dyDescent="0.25">
      <c r="A94" s="43" t="s">
        <v>78</v>
      </c>
      <c r="B94" s="31" t="s">
        <v>111</v>
      </c>
      <c r="C94" s="39" t="s">
        <v>13</v>
      </c>
      <c r="D94" s="49">
        <v>56.7</v>
      </c>
      <c r="E94" s="49">
        <v>95</v>
      </c>
      <c r="F94" s="34">
        <f t="shared" si="12"/>
        <v>38.299999999999997</v>
      </c>
      <c r="G94" s="34">
        <f t="shared" si="13"/>
        <v>67.548500881834229</v>
      </c>
      <c r="H94" s="42"/>
    </row>
    <row r="95" spans="1:8" ht="34.5" customHeight="1" x14ac:dyDescent="0.25">
      <c r="A95" s="43" t="s">
        <v>292</v>
      </c>
      <c r="B95" s="31" t="s">
        <v>308</v>
      </c>
      <c r="C95" s="39" t="s">
        <v>23</v>
      </c>
      <c r="D95" s="49">
        <v>1380</v>
      </c>
      <c r="E95" s="49">
        <v>0</v>
      </c>
      <c r="F95" s="34">
        <f t="shared" si="12"/>
        <v>-1380</v>
      </c>
      <c r="G95" s="34">
        <f t="shared" si="13"/>
        <v>-100</v>
      </c>
      <c r="H95" s="42"/>
    </row>
    <row r="96" spans="1:8" ht="34.5" customHeight="1" x14ac:dyDescent="0.25">
      <c r="A96" s="43" t="s">
        <v>80</v>
      </c>
      <c r="B96" s="31" t="s">
        <v>288</v>
      </c>
      <c r="C96" s="39" t="s">
        <v>13</v>
      </c>
      <c r="D96" s="49">
        <v>86</v>
      </c>
      <c r="E96" s="49">
        <v>86</v>
      </c>
      <c r="F96" s="34">
        <f t="shared" ref="F96" si="14">E96-D96</f>
        <v>0</v>
      </c>
      <c r="G96" s="34">
        <f t="shared" ref="G96" si="15">E96/D96*100-100</f>
        <v>0</v>
      </c>
      <c r="H96" s="42"/>
    </row>
    <row r="97" spans="1:8" ht="21" customHeight="1" x14ac:dyDescent="0.25">
      <c r="A97" s="38">
        <v>8</v>
      </c>
      <c r="B97" s="64" t="s">
        <v>115</v>
      </c>
      <c r="C97" s="68"/>
      <c r="D97" s="68"/>
      <c r="E97" s="68"/>
      <c r="F97" s="68"/>
      <c r="G97" s="68"/>
      <c r="H97" s="42"/>
    </row>
    <row r="98" spans="1:8" ht="21.75" customHeight="1" x14ac:dyDescent="0.25">
      <c r="A98" s="34">
        <v>1</v>
      </c>
      <c r="B98" s="31" t="s">
        <v>276</v>
      </c>
      <c r="C98" s="46" t="s">
        <v>29</v>
      </c>
      <c r="D98" s="49">
        <v>440</v>
      </c>
      <c r="E98" s="49">
        <v>302</v>
      </c>
      <c r="F98" s="51">
        <f>E98-D98</f>
        <v>-138</v>
      </c>
      <c r="G98" s="52">
        <f>E98/D98*100-100</f>
        <v>-31.36363636363636</v>
      </c>
      <c r="H98" s="42"/>
    </row>
    <row r="99" spans="1:8" ht="47.25" customHeight="1" x14ac:dyDescent="0.25">
      <c r="A99" s="34">
        <v>2</v>
      </c>
      <c r="B99" s="31" t="s">
        <v>116</v>
      </c>
      <c r="C99" s="46" t="s">
        <v>24</v>
      </c>
      <c r="D99" s="52">
        <v>1</v>
      </c>
      <c r="E99" s="52">
        <v>0</v>
      </c>
      <c r="F99" s="52">
        <f>E99-D99</f>
        <v>-1</v>
      </c>
      <c r="G99" s="52">
        <f>E99/D99*100-100</f>
        <v>-100</v>
      </c>
      <c r="H99" s="42"/>
    </row>
    <row r="100" spans="1:8" ht="48" customHeight="1" x14ac:dyDescent="0.25">
      <c r="A100" s="34">
        <v>3</v>
      </c>
      <c r="B100" s="31" t="s">
        <v>57</v>
      </c>
      <c r="C100" s="46" t="s">
        <v>24</v>
      </c>
      <c r="D100" s="52">
        <v>1</v>
      </c>
      <c r="E100" s="52">
        <v>1</v>
      </c>
      <c r="F100" s="52">
        <f>E100-D100</f>
        <v>0</v>
      </c>
      <c r="G100" s="52">
        <f>E100/D100*100-100</f>
        <v>0</v>
      </c>
      <c r="H100" s="42"/>
    </row>
    <row r="101" spans="1:8" ht="34.5" customHeight="1" x14ac:dyDescent="0.25">
      <c r="A101" s="34">
        <v>4</v>
      </c>
      <c r="B101" s="31" t="s">
        <v>236</v>
      </c>
      <c r="C101" s="46" t="s">
        <v>13</v>
      </c>
      <c r="D101" s="51">
        <v>86</v>
      </c>
      <c r="E101" s="51">
        <v>97.3</v>
      </c>
      <c r="F101" s="52">
        <f>E101-D101</f>
        <v>11.299999999999997</v>
      </c>
      <c r="G101" s="52">
        <f>E101/D101*100-100</f>
        <v>13.139534883720927</v>
      </c>
      <c r="H101" s="42"/>
    </row>
    <row r="102" spans="1:8" ht="23.25" customHeight="1" x14ac:dyDescent="0.25">
      <c r="A102" s="38">
        <v>9</v>
      </c>
      <c r="B102" s="64" t="s">
        <v>66</v>
      </c>
      <c r="C102" s="68"/>
      <c r="D102" s="68"/>
      <c r="E102" s="68"/>
      <c r="F102" s="68"/>
      <c r="G102" s="68"/>
    </row>
    <row r="103" spans="1:8" ht="31.5" customHeight="1" x14ac:dyDescent="0.25">
      <c r="A103" s="39">
        <v>1</v>
      </c>
      <c r="B103" s="19" t="s">
        <v>17</v>
      </c>
      <c r="C103" s="39" t="s">
        <v>13</v>
      </c>
      <c r="D103" s="49">
        <v>86.5</v>
      </c>
      <c r="E103" s="49">
        <v>86</v>
      </c>
      <c r="F103" s="34">
        <f>E103-D103</f>
        <v>-0.5</v>
      </c>
      <c r="G103" s="34">
        <f>E103/D103*100-100</f>
        <v>-0.57803468208092568</v>
      </c>
      <c r="H103" s="42"/>
    </row>
    <row r="104" spans="1:8" ht="36" customHeight="1" x14ac:dyDescent="0.25">
      <c r="A104" s="39">
        <v>2</v>
      </c>
      <c r="B104" s="19" t="s">
        <v>213</v>
      </c>
      <c r="C104" s="41" t="s">
        <v>27</v>
      </c>
      <c r="D104" s="34">
        <v>15</v>
      </c>
      <c r="E104" s="34">
        <v>15</v>
      </c>
      <c r="F104" s="34">
        <f t="shared" ref="F104:F135" si="16">E104-D104</f>
        <v>0</v>
      </c>
      <c r="G104" s="34">
        <f t="shared" ref="G104:G135" si="17">E104/D104*100-100</f>
        <v>0</v>
      </c>
      <c r="H104" s="42"/>
    </row>
    <row r="105" spans="1:8" ht="31.5" x14ac:dyDescent="0.25">
      <c r="A105" s="39">
        <v>3</v>
      </c>
      <c r="B105" s="19" t="s">
        <v>212</v>
      </c>
      <c r="C105" s="41" t="s">
        <v>13</v>
      </c>
      <c r="D105" s="34">
        <v>100</v>
      </c>
      <c r="E105" s="34">
        <v>100</v>
      </c>
      <c r="F105" s="34">
        <f t="shared" si="16"/>
        <v>0</v>
      </c>
      <c r="G105" s="34">
        <f t="shared" si="17"/>
        <v>0</v>
      </c>
      <c r="H105" s="42"/>
    </row>
    <row r="106" spans="1:8" ht="35.25" customHeight="1" x14ac:dyDescent="0.25">
      <c r="A106" s="39">
        <v>4</v>
      </c>
      <c r="B106" s="19" t="s">
        <v>211</v>
      </c>
      <c r="C106" s="41" t="s">
        <v>13</v>
      </c>
      <c r="D106" s="34">
        <v>34</v>
      </c>
      <c r="E106" s="34">
        <v>34</v>
      </c>
      <c r="F106" s="34">
        <f t="shared" si="16"/>
        <v>0</v>
      </c>
      <c r="G106" s="34">
        <f t="shared" si="17"/>
        <v>0</v>
      </c>
      <c r="H106" s="42"/>
    </row>
    <row r="107" spans="1:8" ht="33.75" customHeight="1" x14ac:dyDescent="0.25">
      <c r="A107" s="39">
        <v>5</v>
      </c>
      <c r="B107" s="19" t="s">
        <v>210</v>
      </c>
      <c r="C107" s="41" t="s">
        <v>13</v>
      </c>
      <c r="D107" s="49">
        <v>17.2</v>
      </c>
      <c r="E107" s="49">
        <v>17.2</v>
      </c>
      <c r="F107" s="34">
        <f t="shared" si="16"/>
        <v>0</v>
      </c>
      <c r="G107" s="34">
        <f t="shared" si="17"/>
        <v>0</v>
      </c>
      <c r="H107" s="42"/>
    </row>
    <row r="108" spans="1:8" ht="47.25" x14ac:dyDescent="0.25">
      <c r="A108" s="39">
        <v>6</v>
      </c>
      <c r="B108" s="19" t="s">
        <v>209</v>
      </c>
      <c r="C108" s="41" t="s">
        <v>23</v>
      </c>
      <c r="D108" s="34">
        <v>8270</v>
      </c>
      <c r="E108" s="34">
        <v>8283</v>
      </c>
      <c r="F108" s="34">
        <f t="shared" si="16"/>
        <v>13</v>
      </c>
      <c r="G108" s="34">
        <f t="shared" si="17"/>
        <v>0.15719467956469657</v>
      </c>
      <c r="H108" s="42"/>
    </row>
    <row r="109" spans="1:8" ht="36.75" customHeight="1" x14ac:dyDescent="0.25">
      <c r="A109" s="39">
        <v>7</v>
      </c>
      <c r="B109" s="19" t="s">
        <v>208</v>
      </c>
      <c r="C109" s="41" t="s">
        <v>13</v>
      </c>
      <c r="D109" s="34">
        <v>7</v>
      </c>
      <c r="E109" s="34">
        <v>7</v>
      </c>
      <c r="F109" s="34">
        <f t="shared" si="16"/>
        <v>0</v>
      </c>
      <c r="G109" s="34">
        <f t="shared" si="17"/>
        <v>0</v>
      </c>
      <c r="H109" s="42"/>
    </row>
    <row r="110" spans="1:8" ht="35.25" customHeight="1" x14ac:dyDescent="0.25">
      <c r="A110" s="39">
        <v>8</v>
      </c>
      <c r="B110" s="19" t="s">
        <v>207</v>
      </c>
      <c r="C110" s="41" t="s">
        <v>25</v>
      </c>
      <c r="D110" s="34">
        <v>10</v>
      </c>
      <c r="E110" s="34">
        <v>8</v>
      </c>
      <c r="F110" s="34">
        <f t="shared" si="16"/>
        <v>-2</v>
      </c>
      <c r="G110" s="34">
        <f t="shared" si="17"/>
        <v>-20</v>
      </c>
      <c r="H110" s="42"/>
    </row>
    <row r="111" spans="1:8" ht="19.5" customHeight="1" x14ac:dyDescent="0.25">
      <c r="A111" s="39">
        <v>9</v>
      </c>
      <c r="B111" s="19" t="s">
        <v>206</v>
      </c>
      <c r="C111" s="41" t="s">
        <v>25</v>
      </c>
      <c r="D111" s="34">
        <v>3586</v>
      </c>
      <c r="E111" s="34">
        <v>3577</v>
      </c>
      <c r="F111" s="34">
        <f t="shared" si="16"/>
        <v>-9</v>
      </c>
      <c r="G111" s="34">
        <f t="shared" si="17"/>
        <v>-0.25097601784717938</v>
      </c>
      <c r="H111" s="42"/>
    </row>
    <row r="112" spans="1:8" ht="19.5" customHeight="1" x14ac:dyDescent="0.25">
      <c r="A112" s="39">
        <v>10</v>
      </c>
      <c r="B112" s="19" t="s">
        <v>205</v>
      </c>
      <c r="C112" s="41" t="s">
        <v>44</v>
      </c>
      <c r="D112" s="34">
        <v>1498</v>
      </c>
      <c r="E112" s="34">
        <v>1293</v>
      </c>
      <c r="F112" s="34">
        <f t="shared" si="16"/>
        <v>-205</v>
      </c>
      <c r="G112" s="34">
        <f t="shared" si="17"/>
        <v>-13.684913217623489</v>
      </c>
      <c r="H112" s="42"/>
    </row>
    <row r="113" spans="1:8" ht="19.5" customHeight="1" x14ac:dyDescent="0.25">
      <c r="A113" s="39">
        <v>11</v>
      </c>
      <c r="B113" s="19" t="s">
        <v>204</v>
      </c>
      <c r="C113" s="41" t="s">
        <v>44</v>
      </c>
      <c r="D113" s="34">
        <v>138</v>
      </c>
      <c r="E113" s="34">
        <v>135</v>
      </c>
      <c r="F113" s="34">
        <f t="shared" si="16"/>
        <v>-3</v>
      </c>
      <c r="G113" s="34">
        <f t="shared" si="17"/>
        <v>-2.1739130434782652</v>
      </c>
      <c r="H113" s="42"/>
    </row>
    <row r="114" spans="1:8" ht="19.5" customHeight="1" x14ac:dyDescent="0.25">
      <c r="A114" s="39">
        <v>12</v>
      </c>
      <c r="B114" s="19" t="s">
        <v>332</v>
      </c>
      <c r="C114" s="41" t="s">
        <v>277</v>
      </c>
      <c r="D114" s="49">
        <v>391.9</v>
      </c>
      <c r="E114" s="49">
        <v>380.3</v>
      </c>
      <c r="F114" s="34">
        <f t="shared" si="16"/>
        <v>-11.599999999999966</v>
      </c>
      <c r="G114" s="34">
        <f t="shared" si="17"/>
        <v>-2.95993875988772</v>
      </c>
      <c r="H114" s="42"/>
    </row>
    <row r="115" spans="1:8" ht="19.5" customHeight="1" x14ac:dyDescent="0.25">
      <c r="A115" s="39">
        <v>13</v>
      </c>
      <c r="B115" s="19" t="s">
        <v>333</v>
      </c>
      <c r="C115" s="41" t="s">
        <v>44</v>
      </c>
      <c r="D115" s="35">
        <v>24.82</v>
      </c>
      <c r="E115" s="35">
        <v>0</v>
      </c>
      <c r="F115" s="34">
        <f t="shared" ref="F115" si="18">E115-D115</f>
        <v>-24.82</v>
      </c>
      <c r="G115" s="34">
        <f t="shared" ref="G115" si="19">E115/D115*100-100</f>
        <v>-100</v>
      </c>
      <c r="H115" s="42"/>
    </row>
    <row r="116" spans="1:8" ht="18.75" customHeight="1" x14ac:dyDescent="0.25">
      <c r="A116" s="39">
        <v>14</v>
      </c>
      <c r="B116" s="19" t="s">
        <v>62</v>
      </c>
      <c r="C116" s="41" t="s">
        <v>117</v>
      </c>
      <c r="D116" s="49">
        <v>540.29999999999995</v>
      </c>
      <c r="E116" s="49">
        <v>986</v>
      </c>
      <c r="F116" s="34">
        <f t="shared" si="16"/>
        <v>445.70000000000005</v>
      </c>
      <c r="G116" s="34">
        <f t="shared" si="17"/>
        <v>82.491208587821603</v>
      </c>
      <c r="H116" s="42"/>
    </row>
    <row r="117" spans="1:8" ht="31.5" customHeight="1" x14ac:dyDescent="0.25">
      <c r="A117" s="39">
        <v>15</v>
      </c>
      <c r="B117" s="19" t="s">
        <v>63</v>
      </c>
      <c r="C117" s="41" t="s">
        <v>24</v>
      </c>
      <c r="D117" s="34">
        <v>55</v>
      </c>
      <c r="E117" s="34">
        <v>37</v>
      </c>
      <c r="F117" s="34">
        <f t="shared" si="16"/>
        <v>-18</v>
      </c>
      <c r="G117" s="34">
        <f t="shared" si="17"/>
        <v>-32.727272727272734</v>
      </c>
      <c r="H117" s="42"/>
    </row>
    <row r="118" spans="1:8" ht="18.75" customHeight="1" x14ac:dyDescent="0.25">
      <c r="A118" s="39">
        <v>16</v>
      </c>
      <c r="B118" s="19" t="s">
        <v>203</v>
      </c>
      <c r="C118" s="41" t="s">
        <v>13</v>
      </c>
      <c r="D118" s="34">
        <v>84</v>
      </c>
      <c r="E118" s="34">
        <v>82</v>
      </c>
      <c r="F118" s="34">
        <f t="shared" si="16"/>
        <v>-2</v>
      </c>
      <c r="G118" s="34">
        <f t="shared" si="17"/>
        <v>-2.3809523809523796</v>
      </c>
      <c r="H118" s="42"/>
    </row>
    <row r="119" spans="1:8" ht="19.5" customHeight="1" x14ac:dyDescent="0.25">
      <c r="A119" s="39">
        <v>17</v>
      </c>
      <c r="B119" s="19" t="s">
        <v>64</v>
      </c>
      <c r="C119" s="41" t="s">
        <v>24</v>
      </c>
      <c r="D119" s="34">
        <v>27</v>
      </c>
      <c r="E119" s="34">
        <v>15</v>
      </c>
      <c r="F119" s="34">
        <f t="shared" si="16"/>
        <v>-12</v>
      </c>
      <c r="G119" s="34">
        <f t="shared" si="17"/>
        <v>-44.444444444444443</v>
      </c>
      <c r="H119" s="42"/>
    </row>
    <row r="120" spans="1:8" ht="19.5" customHeight="1" x14ac:dyDescent="0.25">
      <c r="A120" s="39">
        <v>18</v>
      </c>
      <c r="B120" s="19" t="s">
        <v>65</v>
      </c>
      <c r="C120" s="41" t="s">
        <v>24</v>
      </c>
      <c r="D120" s="35">
        <v>398.2</v>
      </c>
      <c r="E120" s="35">
        <v>329.71</v>
      </c>
      <c r="F120" s="34">
        <f t="shared" si="16"/>
        <v>-68.490000000000009</v>
      </c>
      <c r="G120" s="34">
        <f t="shared" si="17"/>
        <v>-17.199899547965842</v>
      </c>
      <c r="H120" s="42"/>
    </row>
    <row r="121" spans="1:8" ht="34.5" customHeight="1" x14ac:dyDescent="0.25">
      <c r="A121" s="39">
        <v>19</v>
      </c>
      <c r="B121" s="31" t="s">
        <v>202</v>
      </c>
      <c r="C121" s="41" t="s">
        <v>13</v>
      </c>
      <c r="D121" s="49">
        <v>32</v>
      </c>
      <c r="E121" s="49">
        <v>28.6</v>
      </c>
      <c r="F121" s="34">
        <f t="shared" si="16"/>
        <v>-3.3999999999999986</v>
      </c>
      <c r="G121" s="34">
        <f t="shared" si="17"/>
        <v>-10.625</v>
      </c>
      <c r="H121" s="42"/>
    </row>
    <row r="122" spans="1:8" ht="34.5" customHeight="1" x14ac:dyDescent="0.25">
      <c r="A122" s="39">
        <v>20</v>
      </c>
      <c r="B122" s="31" t="s">
        <v>45</v>
      </c>
      <c r="C122" s="41" t="s">
        <v>13</v>
      </c>
      <c r="D122" s="34">
        <v>88</v>
      </c>
      <c r="E122" s="34">
        <v>83</v>
      </c>
      <c r="F122" s="34">
        <f t="shared" si="16"/>
        <v>-5</v>
      </c>
      <c r="G122" s="34">
        <f t="shared" si="17"/>
        <v>-5.6818181818181728</v>
      </c>
      <c r="H122" s="42"/>
    </row>
    <row r="123" spans="1:8" ht="36" customHeight="1" x14ac:dyDescent="0.25">
      <c r="A123" s="39">
        <v>21</v>
      </c>
      <c r="B123" s="31" t="s">
        <v>46</v>
      </c>
      <c r="C123" s="41" t="s">
        <v>13</v>
      </c>
      <c r="D123" s="34">
        <v>66</v>
      </c>
      <c r="E123" s="34">
        <v>62</v>
      </c>
      <c r="F123" s="34">
        <f t="shared" si="16"/>
        <v>-4</v>
      </c>
      <c r="G123" s="34">
        <f t="shared" si="17"/>
        <v>-6.0606060606060623</v>
      </c>
      <c r="H123" s="42"/>
    </row>
    <row r="124" spans="1:8" ht="32.25" customHeight="1" x14ac:dyDescent="0.25">
      <c r="A124" s="39">
        <v>22</v>
      </c>
      <c r="B124" s="31" t="s">
        <v>264</v>
      </c>
      <c r="C124" s="41" t="s">
        <v>267</v>
      </c>
      <c r="D124" s="34">
        <v>2216</v>
      </c>
      <c r="E124" s="34">
        <v>1696</v>
      </c>
      <c r="F124" s="34">
        <f t="shared" si="16"/>
        <v>-520</v>
      </c>
      <c r="G124" s="34">
        <f t="shared" si="17"/>
        <v>-23.46570397111914</v>
      </c>
      <c r="H124" s="42"/>
    </row>
    <row r="125" spans="1:8" ht="32.25" customHeight="1" x14ac:dyDescent="0.25">
      <c r="A125" s="39">
        <v>23</v>
      </c>
      <c r="B125" s="31" t="s">
        <v>265</v>
      </c>
      <c r="C125" s="41" t="s">
        <v>267</v>
      </c>
      <c r="D125" s="34">
        <v>4233</v>
      </c>
      <c r="E125" s="34">
        <v>3196</v>
      </c>
      <c r="F125" s="34">
        <f t="shared" si="16"/>
        <v>-1037</v>
      </c>
      <c r="G125" s="34">
        <f t="shared" si="17"/>
        <v>-24.497991967871485</v>
      </c>
      <c r="H125" s="42"/>
    </row>
    <row r="126" spans="1:8" ht="33.75" customHeight="1" x14ac:dyDescent="0.25">
      <c r="A126" s="39">
        <v>24</v>
      </c>
      <c r="B126" s="31" t="s">
        <v>199</v>
      </c>
      <c r="C126" s="41" t="s">
        <v>266</v>
      </c>
      <c r="D126" s="34">
        <v>1284</v>
      </c>
      <c r="E126" s="34">
        <v>1125</v>
      </c>
      <c r="F126" s="34">
        <f t="shared" si="16"/>
        <v>-159</v>
      </c>
      <c r="G126" s="34">
        <f t="shared" si="17"/>
        <v>-12.383177570093466</v>
      </c>
      <c r="H126" s="42"/>
    </row>
    <row r="127" spans="1:8" ht="30.75" customHeight="1" x14ac:dyDescent="0.25">
      <c r="A127" s="39">
        <v>25</v>
      </c>
      <c r="B127" s="31" t="s">
        <v>200</v>
      </c>
      <c r="C127" s="41" t="s">
        <v>47</v>
      </c>
      <c r="D127" s="34">
        <v>51</v>
      </c>
      <c r="E127" s="34">
        <v>42</v>
      </c>
      <c r="F127" s="34">
        <f t="shared" si="16"/>
        <v>-9</v>
      </c>
      <c r="G127" s="34">
        <f t="shared" si="17"/>
        <v>-17.64705882352942</v>
      </c>
      <c r="H127" s="42"/>
    </row>
    <row r="128" spans="1:8" ht="33" customHeight="1" x14ac:dyDescent="0.25">
      <c r="A128" s="39">
        <v>26</v>
      </c>
      <c r="B128" s="31" t="s">
        <v>201</v>
      </c>
      <c r="C128" s="41" t="s">
        <v>13</v>
      </c>
      <c r="D128" s="34">
        <v>100</v>
      </c>
      <c r="E128" s="34">
        <v>100</v>
      </c>
      <c r="F128" s="34">
        <f t="shared" si="16"/>
        <v>0</v>
      </c>
      <c r="G128" s="34">
        <f t="shared" si="17"/>
        <v>0</v>
      </c>
      <c r="H128" s="42"/>
    </row>
    <row r="129" spans="1:8" ht="24" customHeight="1" x14ac:dyDescent="0.25">
      <c r="A129" s="39">
        <v>27</v>
      </c>
      <c r="B129" s="31" t="s">
        <v>222</v>
      </c>
      <c r="C129" s="41" t="s">
        <v>11</v>
      </c>
      <c r="D129" s="34" t="s">
        <v>12</v>
      </c>
      <c r="E129" s="34" t="s">
        <v>12</v>
      </c>
      <c r="F129" s="34" t="s">
        <v>246</v>
      </c>
      <c r="G129" s="34" t="s">
        <v>246</v>
      </c>
      <c r="H129" s="42"/>
    </row>
    <row r="130" spans="1:8" ht="33" customHeight="1" x14ac:dyDescent="0.25">
      <c r="A130" s="39">
        <v>28</v>
      </c>
      <c r="B130" s="31" t="s">
        <v>198</v>
      </c>
      <c r="C130" s="41" t="s">
        <v>13</v>
      </c>
      <c r="D130" s="49">
        <v>90.4</v>
      </c>
      <c r="E130" s="49">
        <v>90.8</v>
      </c>
      <c r="F130" s="34">
        <f t="shared" si="16"/>
        <v>0.39999999999999147</v>
      </c>
      <c r="G130" s="34">
        <f t="shared" si="17"/>
        <v>0.44247787610618161</v>
      </c>
      <c r="H130" s="42"/>
    </row>
    <row r="131" spans="1:8" ht="33" customHeight="1" x14ac:dyDescent="0.25">
      <c r="A131" s="39">
        <v>29</v>
      </c>
      <c r="B131" s="31" t="s">
        <v>221</v>
      </c>
      <c r="C131" s="41" t="s">
        <v>13</v>
      </c>
      <c r="D131" s="34">
        <v>75</v>
      </c>
      <c r="E131" s="34">
        <v>74</v>
      </c>
      <c r="F131" s="34">
        <f t="shared" si="16"/>
        <v>-1</v>
      </c>
      <c r="G131" s="34">
        <f t="shared" si="17"/>
        <v>-1.3333333333333286</v>
      </c>
      <c r="H131" s="42"/>
    </row>
    <row r="132" spans="1:8" ht="33" customHeight="1" x14ac:dyDescent="0.25">
      <c r="A132" s="39">
        <v>30</v>
      </c>
      <c r="B132" s="31" t="s">
        <v>247</v>
      </c>
      <c r="C132" s="41" t="s">
        <v>13</v>
      </c>
      <c r="D132" s="34">
        <v>100</v>
      </c>
      <c r="E132" s="34">
        <v>68</v>
      </c>
      <c r="F132" s="34">
        <f t="shared" si="16"/>
        <v>-32</v>
      </c>
      <c r="G132" s="34">
        <f t="shared" si="17"/>
        <v>-32</v>
      </c>
      <c r="H132" s="42"/>
    </row>
    <row r="133" spans="1:8" ht="49.5" customHeight="1" x14ac:dyDescent="0.25">
      <c r="A133" s="39">
        <v>31</v>
      </c>
      <c r="B133" s="31" t="s">
        <v>309</v>
      </c>
      <c r="C133" s="41" t="s">
        <v>25</v>
      </c>
      <c r="D133" s="34">
        <v>5</v>
      </c>
      <c r="E133" s="34">
        <v>2</v>
      </c>
      <c r="F133" s="34">
        <f t="shared" si="16"/>
        <v>-3</v>
      </c>
      <c r="G133" s="34">
        <f t="shared" si="17"/>
        <v>-60</v>
      </c>
      <c r="H133" s="42"/>
    </row>
    <row r="134" spans="1:8" ht="20.25" customHeight="1" x14ac:dyDescent="0.25">
      <c r="A134" s="39">
        <v>32</v>
      </c>
      <c r="B134" s="31" t="s">
        <v>310</v>
      </c>
      <c r="C134" s="41" t="s">
        <v>25</v>
      </c>
      <c r="D134" s="34">
        <v>5</v>
      </c>
      <c r="E134" s="34">
        <v>1</v>
      </c>
      <c r="F134" s="34">
        <f t="shared" si="16"/>
        <v>-4</v>
      </c>
      <c r="G134" s="34">
        <f t="shared" si="17"/>
        <v>-80</v>
      </c>
      <c r="H134" s="42"/>
    </row>
    <row r="135" spans="1:8" ht="33" customHeight="1" x14ac:dyDescent="0.25">
      <c r="A135" s="39">
        <v>33</v>
      </c>
      <c r="B135" s="31" t="s">
        <v>311</v>
      </c>
      <c r="C135" s="41" t="s">
        <v>25</v>
      </c>
      <c r="D135" s="34">
        <v>2</v>
      </c>
      <c r="E135" s="34">
        <v>2</v>
      </c>
      <c r="F135" s="34">
        <f t="shared" si="16"/>
        <v>0</v>
      </c>
      <c r="G135" s="34">
        <f t="shared" si="17"/>
        <v>0</v>
      </c>
      <c r="H135" s="42"/>
    </row>
    <row r="136" spans="1:8" ht="24" customHeight="1" x14ac:dyDescent="0.25">
      <c r="A136" s="38">
        <v>10</v>
      </c>
      <c r="B136" s="64" t="s">
        <v>118</v>
      </c>
      <c r="C136" s="69"/>
      <c r="D136" s="69"/>
      <c r="E136" s="69"/>
      <c r="F136" s="69"/>
      <c r="G136" s="69"/>
    </row>
    <row r="137" spans="1:8" ht="31.5" customHeight="1" x14ac:dyDescent="0.25">
      <c r="A137" s="39">
        <v>1</v>
      </c>
      <c r="B137" s="31" t="s">
        <v>119</v>
      </c>
      <c r="C137" s="39" t="s">
        <v>13</v>
      </c>
      <c r="D137" s="36">
        <v>46</v>
      </c>
      <c r="E137" s="36">
        <v>46</v>
      </c>
      <c r="F137" s="53">
        <f>E137-D137</f>
        <v>0</v>
      </c>
      <c r="G137" s="53">
        <f>E137/D137*100-100</f>
        <v>0</v>
      </c>
      <c r="H137" s="42"/>
    </row>
    <row r="138" spans="1:8" ht="36" customHeight="1" x14ac:dyDescent="0.25">
      <c r="A138" s="39">
        <v>2</v>
      </c>
      <c r="B138" s="31" t="s">
        <v>120</v>
      </c>
      <c r="C138" s="39" t="s">
        <v>25</v>
      </c>
      <c r="D138" s="53">
        <v>3</v>
      </c>
      <c r="E138" s="53">
        <v>5</v>
      </c>
      <c r="F138" s="53">
        <f>E138-D138</f>
        <v>2</v>
      </c>
      <c r="G138" s="53">
        <f>E138/D138*100-100</f>
        <v>66.666666666666686</v>
      </c>
      <c r="H138" s="42"/>
    </row>
    <row r="139" spans="1:8" ht="27.75" customHeight="1" x14ac:dyDescent="0.25">
      <c r="A139" s="38">
        <v>11</v>
      </c>
      <c r="B139" s="64" t="s">
        <v>190</v>
      </c>
      <c r="C139" s="68"/>
      <c r="D139" s="68"/>
      <c r="E139" s="68"/>
      <c r="F139" s="68"/>
      <c r="G139" s="68"/>
    </row>
    <row r="140" spans="1:8" ht="32.25" customHeight="1" x14ac:dyDescent="0.25">
      <c r="A140" s="39">
        <v>1</v>
      </c>
      <c r="B140" s="31" t="s">
        <v>121</v>
      </c>
      <c r="C140" s="39" t="s">
        <v>24</v>
      </c>
      <c r="D140" s="53">
        <v>15</v>
      </c>
      <c r="E140" s="53">
        <v>15</v>
      </c>
      <c r="F140" s="53">
        <f t="shared" ref="F140:F147" si="20">E140-D140</f>
        <v>0</v>
      </c>
      <c r="G140" s="53">
        <f t="shared" ref="G140:G147" si="21">E140/D140*100-100</f>
        <v>0</v>
      </c>
      <c r="H140" s="42"/>
    </row>
    <row r="141" spans="1:8" ht="48.75" customHeight="1" x14ac:dyDescent="0.25">
      <c r="A141" s="39">
        <v>2</v>
      </c>
      <c r="B141" s="31" t="s">
        <v>122</v>
      </c>
      <c r="C141" s="39" t="s">
        <v>24</v>
      </c>
      <c r="D141" s="53">
        <v>1</v>
      </c>
      <c r="E141" s="53">
        <v>1</v>
      </c>
      <c r="F141" s="53">
        <f t="shared" si="20"/>
        <v>0</v>
      </c>
      <c r="G141" s="53">
        <f t="shared" si="21"/>
        <v>0</v>
      </c>
      <c r="H141" s="42"/>
    </row>
    <row r="142" spans="1:8" ht="32.25" customHeight="1" x14ac:dyDescent="0.25">
      <c r="A142" s="39">
        <v>3</v>
      </c>
      <c r="B142" s="31" t="s">
        <v>30</v>
      </c>
      <c r="C142" s="39" t="s">
        <v>24</v>
      </c>
      <c r="D142" s="53">
        <v>20</v>
      </c>
      <c r="E142" s="53">
        <v>29</v>
      </c>
      <c r="F142" s="53">
        <f t="shared" si="20"/>
        <v>9</v>
      </c>
      <c r="G142" s="53">
        <f t="shared" si="21"/>
        <v>45</v>
      </c>
      <c r="H142" s="42"/>
    </row>
    <row r="143" spans="1:8" ht="32.25" customHeight="1" x14ac:dyDescent="0.25">
      <c r="A143" s="39">
        <v>4</v>
      </c>
      <c r="B143" s="31" t="s">
        <v>123</v>
      </c>
      <c r="C143" s="39" t="s">
        <v>24</v>
      </c>
      <c r="D143" s="53">
        <v>190</v>
      </c>
      <c r="E143" s="53">
        <v>163</v>
      </c>
      <c r="F143" s="53">
        <f t="shared" si="20"/>
        <v>-27</v>
      </c>
      <c r="G143" s="53">
        <f t="shared" si="21"/>
        <v>-14.21052631578948</v>
      </c>
      <c r="H143" s="42"/>
    </row>
    <row r="144" spans="1:8" ht="32.25" customHeight="1" x14ac:dyDescent="0.25">
      <c r="A144" s="39">
        <v>5</v>
      </c>
      <c r="B144" s="31" t="s">
        <v>31</v>
      </c>
      <c r="C144" s="39" t="s">
        <v>24</v>
      </c>
      <c r="D144" s="53">
        <v>40</v>
      </c>
      <c r="E144" s="53">
        <v>35</v>
      </c>
      <c r="F144" s="53">
        <f t="shared" si="20"/>
        <v>-5</v>
      </c>
      <c r="G144" s="53">
        <f t="shared" si="21"/>
        <v>-12.5</v>
      </c>
      <c r="H144" s="42"/>
    </row>
    <row r="145" spans="1:8" ht="34.5" customHeight="1" x14ac:dyDescent="0.25">
      <c r="A145" s="39">
        <v>6</v>
      </c>
      <c r="B145" s="31" t="s">
        <v>124</v>
      </c>
      <c r="C145" s="39" t="s">
        <v>24</v>
      </c>
      <c r="D145" s="53">
        <v>35</v>
      </c>
      <c r="E145" s="53">
        <v>48</v>
      </c>
      <c r="F145" s="53">
        <f t="shared" si="20"/>
        <v>13</v>
      </c>
      <c r="G145" s="53">
        <f t="shared" si="21"/>
        <v>37.142857142857139</v>
      </c>
      <c r="H145" s="42"/>
    </row>
    <row r="146" spans="1:8" ht="31.5" customHeight="1" x14ac:dyDescent="0.25">
      <c r="A146" s="39">
        <v>7</v>
      </c>
      <c r="B146" s="31" t="s">
        <v>125</v>
      </c>
      <c r="C146" s="39" t="s">
        <v>23</v>
      </c>
      <c r="D146" s="53">
        <v>5800</v>
      </c>
      <c r="E146" s="53">
        <v>6000</v>
      </c>
      <c r="F146" s="53">
        <f t="shared" si="20"/>
        <v>200</v>
      </c>
      <c r="G146" s="53">
        <f t="shared" si="21"/>
        <v>3.448275862068968</v>
      </c>
      <c r="H146" s="42"/>
    </row>
    <row r="147" spans="1:8" ht="48" customHeight="1" x14ac:dyDescent="0.25">
      <c r="A147" s="39">
        <v>8</v>
      </c>
      <c r="B147" s="31" t="s">
        <v>220</v>
      </c>
      <c r="C147" s="39"/>
      <c r="D147" s="53">
        <v>34</v>
      </c>
      <c r="E147" s="53">
        <v>29</v>
      </c>
      <c r="F147" s="53">
        <f t="shared" si="20"/>
        <v>-5</v>
      </c>
      <c r="G147" s="53">
        <f t="shared" si="21"/>
        <v>-14.705882352941174</v>
      </c>
      <c r="H147" s="42"/>
    </row>
    <row r="148" spans="1:8" ht="21" customHeight="1" x14ac:dyDescent="0.25">
      <c r="A148" s="38">
        <v>12</v>
      </c>
      <c r="B148" s="64" t="s">
        <v>126</v>
      </c>
      <c r="C148" s="68"/>
      <c r="D148" s="68"/>
      <c r="E148" s="68"/>
      <c r="F148" s="68"/>
      <c r="G148" s="68"/>
    </row>
    <row r="149" spans="1:8" ht="20.25" customHeight="1" x14ac:dyDescent="0.25">
      <c r="A149" s="39">
        <v>1</v>
      </c>
      <c r="B149" s="31" t="s">
        <v>48</v>
      </c>
      <c r="C149" s="39" t="s">
        <v>29</v>
      </c>
      <c r="D149" s="24">
        <v>4984.95</v>
      </c>
      <c r="E149" s="24">
        <v>2850.1590000000001</v>
      </c>
      <c r="F149" s="24">
        <f t="shared" ref="F149:F156" si="22">E149-D149</f>
        <v>-2134.7909999999997</v>
      </c>
      <c r="G149" s="34">
        <f t="shared" ref="G149:G156" si="23">E149/D149*100-100</f>
        <v>-42.824722414467544</v>
      </c>
      <c r="H149" s="42"/>
    </row>
    <row r="150" spans="1:8" ht="18.75" customHeight="1" x14ac:dyDescent="0.25">
      <c r="A150" s="39">
        <v>2</v>
      </c>
      <c r="B150" s="31" t="s">
        <v>49</v>
      </c>
      <c r="C150" s="39" t="s">
        <v>19</v>
      </c>
      <c r="D150" s="24">
        <v>58.03</v>
      </c>
      <c r="E150" s="24">
        <v>58.03</v>
      </c>
      <c r="F150" s="24">
        <f t="shared" si="22"/>
        <v>0</v>
      </c>
      <c r="G150" s="34">
        <f t="shared" si="23"/>
        <v>0</v>
      </c>
      <c r="H150" s="42"/>
    </row>
    <row r="151" spans="1:8" ht="48.75" customHeight="1" x14ac:dyDescent="0.25">
      <c r="A151" s="39">
        <v>3</v>
      </c>
      <c r="B151" s="31" t="s">
        <v>280</v>
      </c>
      <c r="C151" s="39" t="s">
        <v>19</v>
      </c>
      <c r="D151" s="24">
        <v>2.17</v>
      </c>
      <c r="E151" s="24">
        <v>2.17</v>
      </c>
      <c r="F151" s="24">
        <f t="shared" ref="F151" si="24">E151-D151</f>
        <v>0</v>
      </c>
      <c r="G151" s="34">
        <f t="shared" ref="G151" si="25">E151/D151*100-100</f>
        <v>0</v>
      </c>
      <c r="H151" s="42"/>
    </row>
    <row r="152" spans="1:8" ht="47.25" x14ac:dyDescent="0.25">
      <c r="A152" s="39">
        <v>4</v>
      </c>
      <c r="B152" s="31" t="s">
        <v>58</v>
      </c>
      <c r="C152" s="39" t="s">
        <v>19</v>
      </c>
      <c r="D152" s="24">
        <v>8.2609999999999992</v>
      </c>
      <c r="E152" s="24">
        <v>8.2609999999999992</v>
      </c>
      <c r="F152" s="24">
        <f t="shared" si="22"/>
        <v>0</v>
      </c>
      <c r="G152" s="34">
        <f t="shared" si="23"/>
        <v>0</v>
      </c>
      <c r="H152" s="42"/>
    </row>
    <row r="153" spans="1:8" ht="48.75" customHeight="1" x14ac:dyDescent="0.25">
      <c r="A153" s="39">
        <v>5</v>
      </c>
      <c r="B153" s="31" t="s">
        <v>59</v>
      </c>
      <c r="C153" s="39" t="s">
        <v>13</v>
      </c>
      <c r="D153" s="24">
        <v>85.763999999999996</v>
      </c>
      <c r="E153" s="24">
        <v>85.763999999999996</v>
      </c>
      <c r="F153" s="24">
        <f t="shared" si="22"/>
        <v>0</v>
      </c>
      <c r="G153" s="34">
        <f t="shared" si="23"/>
        <v>0</v>
      </c>
      <c r="H153" s="42"/>
    </row>
    <row r="154" spans="1:8" ht="33" customHeight="1" x14ac:dyDescent="0.25">
      <c r="A154" s="39">
        <v>6</v>
      </c>
      <c r="B154" s="31" t="s">
        <v>278</v>
      </c>
      <c r="C154" s="39" t="s">
        <v>13</v>
      </c>
      <c r="D154" s="34">
        <v>50</v>
      </c>
      <c r="E154" s="34">
        <v>0</v>
      </c>
      <c r="F154" s="34">
        <f t="shared" si="22"/>
        <v>-50</v>
      </c>
      <c r="G154" s="34">
        <f t="shared" si="23"/>
        <v>-100</v>
      </c>
      <c r="H154" s="42"/>
    </row>
    <row r="155" spans="1:8" ht="18.75" customHeight="1" x14ac:dyDescent="0.25">
      <c r="A155" s="39">
        <v>7</v>
      </c>
      <c r="B155" s="31" t="s">
        <v>279</v>
      </c>
      <c r="C155" s="39" t="s">
        <v>23</v>
      </c>
      <c r="D155" s="34">
        <v>5</v>
      </c>
      <c r="E155" s="34">
        <v>2</v>
      </c>
      <c r="F155" s="34">
        <f t="shared" si="22"/>
        <v>-3</v>
      </c>
      <c r="G155" s="34">
        <f t="shared" si="23"/>
        <v>-60</v>
      </c>
      <c r="H155" s="42"/>
    </row>
    <row r="156" spans="1:8" ht="33" customHeight="1" x14ac:dyDescent="0.25">
      <c r="A156" s="39">
        <v>8</v>
      </c>
      <c r="B156" s="31" t="s">
        <v>221</v>
      </c>
      <c r="C156" s="39" t="s">
        <v>13</v>
      </c>
      <c r="D156" s="34">
        <v>63</v>
      </c>
      <c r="E156" s="34">
        <v>63</v>
      </c>
      <c r="F156" s="34">
        <f t="shared" si="22"/>
        <v>0</v>
      </c>
      <c r="G156" s="34">
        <f t="shared" si="23"/>
        <v>0</v>
      </c>
      <c r="H156" s="42"/>
    </row>
    <row r="157" spans="1:8" ht="24.75" customHeight="1" x14ac:dyDescent="0.25">
      <c r="A157" s="38">
        <v>13</v>
      </c>
      <c r="B157" s="64" t="s">
        <v>127</v>
      </c>
      <c r="C157" s="69"/>
      <c r="D157" s="69"/>
      <c r="E157" s="69"/>
      <c r="F157" s="69"/>
      <c r="G157" s="69"/>
    </row>
    <row r="158" spans="1:8" ht="31.5" x14ac:dyDescent="0.25">
      <c r="A158" s="39">
        <v>1</v>
      </c>
      <c r="B158" s="31" t="s">
        <v>128</v>
      </c>
      <c r="C158" s="39" t="s">
        <v>13</v>
      </c>
      <c r="D158" s="36">
        <v>74.5</v>
      </c>
      <c r="E158" s="102">
        <v>100</v>
      </c>
      <c r="F158" s="53">
        <f>E158-D158</f>
        <v>25.5</v>
      </c>
      <c r="G158" s="53">
        <f>E158/D158*100-100</f>
        <v>34.228187919463096</v>
      </c>
    </row>
    <row r="159" spans="1:8" ht="21" customHeight="1" x14ac:dyDescent="0.25">
      <c r="A159" s="39">
        <v>2</v>
      </c>
      <c r="B159" s="31" t="s">
        <v>312</v>
      </c>
      <c r="C159" s="39" t="s">
        <v>13</v>
      </c>
      <c r="D159" s="36" t="s">
        <v>313</v>
      </c>
      <c r="E159" s="54">
        <v>0.37</v>
      </c>
      <c r="F159" s="54">
        <f>E159-50</f>
        <v>-49.63</v>
      </c>
      <c r="G159" s="53">
        <f>E159/50*100-100</f>
        <v>-99.26</v>
      </c>
    </row>
    <row r="160" spans="1:8" ht="26.25" customHeight="1" x14ac:dyDescent="0.25">
      <c r="A160" s="38">
        <v>14</v>
      </c>
      <c r="B160" s="64" t="s">
        <v>129</v>
      </c>
      <c r="C160" s="68"/>
      <c r="D160" s="68"/>
      <c r="E160" s="68"/>
      <c r="F160" s="68"/>
      <c r="G160" s="68"/>
    </row>
    <row r="161" spans="1:8" ht="33.75" customHeight="1" x14ac:dyDescent="0.25">
      <c r="A161" s="39">
        <v>1</v>
      </c>
      <c r="B161" s="31" t="s">
        <v>130</v>
      </c>
      <c r="C161" s="39"/>
      <c r="D161" s="36"/>
      <c r="E161" s="36"/>
      <c r="F161" s="36"/>
      <c r="G161" s="36"/>
    </row>
    <row r="162" spans="1:8" ht="15.75" x14ac:dyDescent="0.25">
      <c r="A162" s="43" t="s">
        <v>131</v>
      </c>
      <c r="B162" s="19" t="s">
        <v>133</v>
      </c>
      <c r="C162" s="39" t="s">
        <v>13</v>
      </c>
      <c r="D162" s="53">
        <v>100</v>
      </c>
      <c r="E162" s="53">
        <v>100</v>
      </c>
      <c r="F162" s="53">
        <f t="shared" ref="F162:F181" si="26">E162-D162</f>
        <v>0</v>
      </c>
      <c r="G162" s="53">
        <f t="shared" ref="G162:G181" si="27">E162/D162*100-100</f>
        <v>0</v>
      </c>
      <c r="H162" s="42"/>
    </row>
    <row r="163" spans="1:8" ht="32.25" customHeight="1" x14ac:dyDescent="0.25">
      <c r="A163" s="43" t="s">
        <v>132</v>
      </c>
      <c r="B163" s="44" t="s">
        <v>134</v>
      </c>
      <c r="C163" s="39" t="s">
        <v>13</v>
      </c>
      <c r="D163" s="53">
        <v>40</v>
      </c>
      <c r="E163" s="53">
        <v>40</v>
      </c>
      <c r="F163" s="53">
        <f>E163-D163</f>
        <v>0</v>
      </c>
      <c r="G163" s="53">
        <f t="shared" si="27"/>
        <v>0</v>
      </c>
      <c r="H163" s="42"/>
    </row>
    <row r="164" spans="1:8" ht="33" customHeight="1" x14ac:dyDescent="0.25">
      <c r="A164" s="43" t="s">
        <v>76</v>
      </c>
      <c r="B164" s="44" t="s">
        <v>139</v>
      </c>
      <c r="C164" s="39" t="s">
        <v>13</v>
      </c>
      <c r="D164" s="54">
        <v>5.0999999999999996</v>
      </c>
      <c r="E164" s="54">
        <v>3.88</v>
      </c>
      <c r="F164" s="54">
        <f t="shared" si="26"/>
        <v>-1.2199999999999998</v>
      </c>
      <c r="G164" s="54">
        <f t="shared" si="27"/>
        <v>-23.921568627450966</v>
      </c>
      <c r="H164" s="42"/>
    </row>
    <row r="165" spans="1:8" ht="48.75" customHeight="1" x14ac:dyDescent="0.25">
      <c r="A165" s="43" t="s">
        <v>60</v>
      </c>
      <c r="B165" s="44" t="s">
        <v>138</v>
      </c>
      <c r="C165" s="39" t="s">
        <v>13</v>
      </c>
      <c r="D165" s="53">
        <v>100</v>
      </c>
      <c r="E165" s="53">
        <v>100</v>
      </c>
      <c r="F165" s="53">
        <f t="shared" si="26"/>
        <v>0</v>
      </c>
      <c r="G165" s="53">
        <f t="shared" si="27"/>
        <v>0</v>
      </c>
      <c r="H165" s="42"/>
    </row>
    <row r="166" spans="1:8" ht="50.25" customHeight="1" x14ac:dyDescent="0.25">
      <c r="A166" s="43" t="s">
        <v>135</v>
      </c>
      <c r="B166" s="44" t="s">
        <v>137</v>
      </c>
      <c r="C166" s="39" t="s">
        <v>13</v>
      </c>
      <c r="D166" s="53">
        <v>100</v>
      </c>
      <c r="E166" s="53">
        <v>100</v>
      </c>
      <c r="F166" s="53">
        <f t="shared" si="26"/>
        <v>0</v>
      </c>
      <c r="G166" s="53">
        <f t="shared" si="27"/>
        <v>0</v>
      </c>
      <c r="H166" s="42"/>
    </row>
    <row r="167" spans="1:8" ht="81" customHeight="1" x14ac:dyDescent="0.25">
      <c r="A167" s="43" t="s">
        <v>77</v>
      </c>
      <c r="B167" s="44" t="s">
        <v>136</v>
      </c>
      <c r="C167" s="39" t="s">
        <v>13</v>
      </c>
      <c r="D167" s="53">
        <v>89</v>
      </c>
      <c r="E167" s="53">
        <v>89</v>
      </c>
      <c r="F167" s="53">
        <f t="shared" si="26"/>
        <v>0</v>
      </c>
      <c r="G167" s="53">
        <f t="shared" si="27"/>
        <v>0</v>
      </c>
      <c r="H167" s="42"/>
    </row>
    <row r="168" spans="1:8" ht="22.5" customHeight="1" x14ac:dyDescent="0.25">
      <c r="A168" s="43" t="s">
        <v>293</v>
      </c>
      <c r="B168" s="44" t="s">
        <v>289</v>
      </c>
      <c r="C168" s="39" t="s">
        <v>25</v>
      </c>
      <c r="D168" s="53">
        <v>2</v>
      </c>
      <c r="E168" s="53">
        <v>1</v>
      </c>
      <c r="F168" s="53">
        <f t="shared" ref="F168" si="28">E168-D168</f>
        <v>-1</v>
      </c>
      <c r="G168" s="53">
        <f t="shared" ref="G168" si="29">E168/D168*100-100</f>
        <v>-50</v>
      </c>
      <c r="H168" s="42"/>
    </row>
    <row r="169" spans="1:8" s="13" customFormat="1" ht="23.25" customHeight="1" x14ac:dyDescent="0.25">
      <c r="A169" s="38">
        <v>15</v>
      </c>
      <c r="B169" s="65" t="s">
        <v>140</v>
      </c>
      <c r="C169" s="66"/>
      <c r="D169" s="66"/>
      <c r="E169" s="66"/>
      <c r="F169" s="66"/>
      <c r="G169" s="67"/>
    </row>
    <row r="170" spans="1:8" ht="31.5" x14ac:dyDescent="0.25">
      <c r="A170" s="39">
        <v>1</v>
      </c>
      <c r="B170" s="31" t="s">
        <v>141</v>
      </c>
      <c r="C170" s="39" t="s">
        <v>13</v>
      </c>
      <c r="D170" s="36">
        <v>100</v>
      </c>
      <c r="E170" s="36">
        <v>100</v>
      </c>
      <c r="F170" s="53">
        <f t="shared" si="26"/>
        <v>0</v>
      </c>
      <c r="G170" s="53">
        <f t="shared" si="27"/>
        <v>0</v>
      </c>
      <c r="H170" s="42"/>
    </row>
    <row r="171" spans="1:8" ht="79.5" customHeight="1" x14ac:dyDescent="0.25">
      <c r="A171" s="39">
        <v>2</v>
      </c>
      <c r="B171" s="31" t="s">
        <v>142</v>
      </c>
      <c r="C171" s="39" t="s">
        <v>13</v>
      </c>
      <c r="D171" s="36">
        <v>50</v>
      </c>
      <c r="E171" s="36">
        <v>83.1</v>
      </c>
      <c r="F171" s="53">
        <f t="shared" si="26"/>
        <v>33.099999999999994</v>
      </c>
      <c r="G171" s="53">
        <f t="shared" si="27"/>
        <v>66.199999999999989</v>
      </c>
      <c r="H171" s="42"/>
    </row>
    <row r="172" spans="1:8" ht="47.25" x14ac:dyDescent="0.25">
      <c r="A172" s="39">
        <v>3</v>
      </c>
      <c r="B172" s="31" t="s">
        <v>143</v>
      </c>
      <c r="C172" s="39" t="s">
        <v>23</v>
      </c>
      <c r="D172" s="53">
        <v>29</v>
      </c>
      <c r="E172" s="53">
        <v>52</v>
      </c>
      <c r="F172" s="53">
        <f t="shared" si="26"/>
        <v>23</v>
      </c>
      <c r="G172" s="53">
        <f t="shared" si="27"/>
        <v>79.310344827586221</v>
      </c>
      <c r="H172" s="42"/>
    </row>
    <row r="173" spans="1:8" ht="63" x14ac:dyDescent="0.25">
      <c r="A173" s="39">
        <v>4</v>
      </c>
      <c r="B173" s="31" t="s">
        <v>144</v>
      </c>
      <c r="C173" s="39" t="s">
        <v>23</v>
      </c>
      <c r="D173" s="53">
        <v>124</v>
      </c>
      <c r="E173" s="53">
        <v>103</v>
      </c>
      <c r="F173" s="53">
        <f t="shared" si="26"/>
        <v>-21</v>
      </c>
      <c r="G173" s="53">
        <f t="shared" si="27"/>
        <v>-16.935483870967744</v>
      </c>
      <c r="H173" s="42"/>
    </row>
    <row r="174" spans="1:8" s="13" customFormat="1" ht="23.25" customHeight="1" x14ac:dyDescent="0.25">
      <c r="A174" s="47">
        <v>16</v>
      </c>
      <c r="B174" s="64" t="s">
        <v>226</v>
      </c>
      <c r="C174" s="64"/>
      <c r="D174" s="64"/>
      <c r="E174" s="64"/>
      <c r="F174" s="64"/>
      <c r="G174" s="64"/>
    </row>
    <row r="175" spans="1:8" ht="31.5" x14ac:dyDescent="0.25">
      <c r="A175" s="39">
        <v>1</v>
      </c>
      <c r="B175" s="48" t="s">
        <v>227</v>
      </c>
      <c r="C175" s="39" t="s">
        <v>228</v>
      </c>
      <c r="D175" s="55">
        <v>21.61</v>
      </c>
      <c r="E175" s="55">
        <v>20.992000000000001</v>
      </c>
      <c r="F175" s="55">
        <f t="shared" si="26"/>
        <v>-0.61799999999999855</v>
      </c>
      <c r="G175" s="53">
        <f t="shared" si="27"/>
        <v>-2.8597871355853641</v>
      </c>
      <c r="H175" s="42"/>
    </row>
    <row r="176" spans="1:8" ht="31.5" x14ac:dyDescent="0.25">
      <c r="A176" s="39">
        <v>2</v>
      </c>
      <c r="B176" s="48" t="s">
        <v>229</v>
      </c>
      <c r="C176" s="39" t="s">
        <v>23</v>
      </c>
      <c r="D176" s="39">
        <v>365</v>
      </c>
      <c r="E176" s="39">
        <v>384</v>
      </c>
      <c r="F176" s="53">
        <f t="shared" si="26"/>
        <v>19</v>
      </c>
      <c r="G176" s="53">
        <f t="shared" si="27"/>
        <v>5.2054794520547887</v>
      </c>
      <c r="H176" s="42"/>
    </row>
    <row r="177" spans="1:8" ht="31.5" x14ac:dyDescent="0.25">
      <c r="A177" s="39">
        <v>3</v>
      </c>
      <c r="B177" s="48" t="s">
        <v>230</v>
      </c>
      <c r="C177" s="39" t="s">
        <v>23</v>
      </c>
      <c r="D177" s="39">
        <v>15</v>
      </c>
      <c r="E177" s="39">
        <v>28</v>
      </c>
      <c r="F177" s="53">
        <f t="shared" si="26"/>
        <v>13</v>
      </c>
      <c r="G177" s="53">
        <f t="shared" si="27"/>
        <v>86.666666666666657</v>
      </c>
      <c r="H177" s="42"/>
    </row>
    <row r="178" spans="1:8" ht="15.75" x14ac:dyDescent="0.25">
      <c r="A178" s="39">
        <v>4</v>
      </c>
      <c r="B178" s="48" t="s">
        <v>231</v>
      </c>
      <c r="C178" s="39" t="s">
        <v>24</v>
      </c>
      <c r="D178" s="39">
        <v>47</v>
      </c>
      <c r="E178" s="39">
        <v>98</v>
      </c>
      <c r="F178" s="53">
        <f t="shared" si="26"/>
        <v>51</v>
      </c>
      <c r="G178" s="53">
        <f t="shared" si="27"/>
        <v>108.51063829787236</v>
      </c>
      <c r="H178" s="42"/>
    </row>
    <row r="179" spans="1:8" ht="33" customHeight="1" x14ac:dyDescent="0.25">
      <c r="A179" s="39">
        <v>5</v>
      </c>
      <c r="B179" s="48" t="s">
        <v>232</v>
      </c>
      <c r="C179" s="39" t="s">
        <v>13</v>
      </c>
      <c r="D179" s="36">
        <v>34</v>
      </c>
      <c r="E179" s="39">
        <v>57.9</v>
      </c>
      <c r="F179" s="36">
        <f t="shared" si="26"/>
        <v>23.9</v>
      </c>
      <c r="G179" s="53">
        <f t="shared" si="27"/>
        <v>70.294117647058812</v>
      </c>
      <c r="H179" s="42"/>
    </row>
    <row r="180" spans="1:8" ht="15.75" x14ac:dyDescent="0.25">
      <c r="A180" s="39">
        <v>6</v>
      </c>
      <c r="B180" s="48" t="s">
        <v>233</v>
      </c>
      <c r="C180" s="39" t="s">
        <v>24</v>
      </c>
      <c r="D180" s="39">
        <v>0</v>
      </c>
      <c r="E180" s="39">
        <v>0</v>
      </c>
      <c r="F180" s="53">
        <f t="shared" si="26"/>
        <v>0</v>
      </c>
      <c r="G180" s="53" t="e">
        <f t="shared" si="27"/>
        <v>#DIV/0!</v>
      </c>
      <c r="H180" s="42"/>
    </row>
    <row r="181" spans="1:8" ht="31.5" x14ac:dyDescent="0.25">
      <c r="A181" s="39">
        <v>7</v>
      </c>
      <c r="B181" s="48" t="s">
        <v>234</v>
      </c>
      <c r="C181" s="39" t="s">
        <v>13</v>
      </c>
      <c r="D181" s="39">
        <v>83.2</v>
      </c>
      <c r="E181" s="39">
        <v>82.9</v>
      </c>
      <c r="F181" s="36">
        <f t="shared" si="26"/>
        <v>-0.29999999999999716</v>
      </c>
      <c r="G181" s="53">
        <f t="shared" si="27"/>
        <v>-0.3605769230769198</v>
      </c>
      <c r="H181" s="42"/>
    </row>
  </sheetData>
  <mergeCells count="23">
    <mergeCell ref="D3:E3"/>
    <mergeCell ref="F3:G3"/>
    <mergeCell ref="A1:G1"/>
    <mergeCell ref="C3:C4"/>
    <mergeCell ref="B3:B4"/>
    <mergeCell ref="A3:A4"/>
    <mergeCell ref="E2:G2"/>
    <mergeCell ref="B6:G6"/>
    <mergeCell ref="B102:G102"/>
    <mergeCell ref="B97:G97"/>
    <mergeCell ref="B85:G85"/>
    <mergeCell ref="B60:G60"/>
    <mergeCell ref="B57:G57"/>
    <mergeCell ref="B174:G174"/>
    <mergeCell ref="B169:G169"/>
    <mergeCell ref="B50:G50"/>
    <mergeCell ref="B43:G43"/>
    <mergeCell ref="B27:G27"/>
    <mergeCell ref="B157:G157"/>
    <mergeCell ref="B160:G160"/>
    <mergeCell ref="B148:G148"/>
    <mergeCell ref="B139:G139"/>
    <mergeCell ref="B136:G136"/>
  </mergeCells>
  <pageMargins left="0.31496062992125984" right="0.31496062992125984" top="0.74803149606299213" bottom="0.74803149606299213" header="0.31496062992125984" footer="0.31496062992125984"/>
  <pageSetup paperSize="9" scale="52" fitToHeight="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4"/>
  <sheetViews>
    <sheetView tabSelected="1" zoomScale="70" zoomScaleNormal="70" workbookViewId="0">
      <selection activeCell="O13" sqref="O13"/>
    </sheetView>
  </sheetViews>
  <sheetFormatPr defaultColWidth="9.140625" defaultRowHeight="15" x14ac:dyDescent="0.25"/>
  <cols>
    <col min="1" max="1" width="7.28515625" style="4" customWidth="1"/>
    <col min="2" max="2" width="84.7109375" style="4" customWidth="1"/>
    <col min="3" max="3" width="21" style="4" customWidth="1"/>
    <col min="4" max="4" width="17.85546875" style="4" customWidth="1"/>
    <col min="5" max="6" width="17.28515625" style="4" customWidth="1"/>
    <col min="7" max="16384" width="9.140625" style="4"/>
  </cols>
  <sheetData>
    <row r="1" spans="1:7" x14ac:dyDescent="0.25">
      <c r="A1" s="72" t="s">
        <v>331</v>
      </c>
      <c r="B1" s="72"/>
      <c r="C1" s="72"/>
      <c r="D1" s="72"/>
      <c r="E1" s="72"/>
      <c r="F1" s="72"/>
    </row>
    <row r="2" spans="1:7" ht="14.25" customHeight="1" x14ac:dyDescent="0.25">
      <c r="A2" s="72"/>
      <c r="B2" s="72"/>
      <c r="C2" s="72"/>
      <c r="D2" s="72"/>
      <c r="E2" s="72"/>
      <c r="F2" s="72"/>
    </row>
    <row r="3" spans="1:7" ht="15.75" thickBot="1" x14ac:dyDescent="0.3">
      <c r="E3" s="89" t="s">
        <v>20</v>
      </c>
      <c r="F3" s="89"/>
    </row>
    <row r="4" spans="1:7" ht="15.75" x14ac:dyDescent="0.25">
      <c r="A4" s="90" t="s">
        <v>0</v>
      </c>
      <c r="B4" s="93" t="s">
        <v>9</v>
      </c>
      <c r="C4" s="99" t="s">
        <v>10</v>
      </c>
      <c r="D4" s="99"/>
      <c r="E4" s="99"/>
      <c r="F4" s="100"/>
    </row>
    <row r="5" spans="1:7" ht="15.75" customHeight="1" x14ac:dyDescent="0.25">
      <c r="A5" s="91"/>
      <c r="B5" s="94"/>
      <c r="C5" s="96" t="s">
        <v>8</v>
      </c>
      <c r="D5" s="96" t="s">
        <v>2</v>
      </c>
      <c r="E5" s="87" t="s">
        <v>3</v>
      </c>
      <c r="F5" s="88"/>
    </row>
    <row r="6" spans="1:7" ht="30.75" customHeight="1" x14ac:dyDescent="0.25">
      <c r="A6" s="92"/>
      <c r="B6" s="95"/>
      <c r="C6" s="97"/>
      <c r="D6" s="98"/>
      <c r="E6" s="60" t="s">
        <v>7</v>
      </c>
      <c r="F6" s="5" t="s">
        <v>5</v>
      </c>
    </row>
    <row r="7" spans="1:7" ht="15.75" x14ac:dyDescent="0.25">
      <c r="A7" s="6">
        <v>1</v>
      </c>
      <c r="B7" s="58">
        <v>2</v>
      </c>
      <c r="C7" s="58">
        <v>3</v>
      </c>
      <c r="D7" s="58">
        <v>4</v>
      </c>
      <c r="E7" s="58">
        <v>5</v>
      </c>
      <c r="F7" s="59">
        <v>6</v>
      </c>
    </row>
    <row r="8" spans="1:7" ht="23.25" customHeight="1" x14ac:dyDescent="0.25">
      <c r="A8" s="14">
        <v>1</v>
      </c>
      <c r="B8" s="64" t="s">
        <v>145</v>
      </c>
      <c r="C8" s="84"/>
      <c r="D8" s="84"/>
      <c r="E8" s="84"/>
      <c r="F8" s="85"/>
    </row>
    <row r="9" spans="1:7" ht="31.5" x14ac:dyDescent="0.25">
      <c r="A9" s="15">
        <v>1</v>
      </c>
      <c r="B9" s="31" t="s">
        <v>146</v>
      </c>
      <c r="C9" s="24">
        <v>273370.26899999997</v>
      </c>
      <c r="D9" s="24">
        <v>233323.96262999999</v>
      </c>
      <c r="E9" s="24">
        <f t="shared" ref="E9:E21" si="0">D9-C9</f>
        <v>-40046.306369999977</v>
      </c>
      <c r="F9" s="7">
        <f t="shared" ref="F9:F21" si="1">D9/C9*100-100</f>
        <v>-14.649108155210527</v>
      </c>
      <c r="G9" s="33"/>
    </row>
    <row r="10" spans="1:7" ht="31.5" customHeight="1" x14ac:dyDescent="0.25">
      <c r="A10" s="15">
        <v>2</v>
      </c>
      <c r="B10" s="31" t="s">
        <v>32</v>
      </c>
      <c r="C10" s="24">
        <v>11750.129000000001</v>
      </c>
      <c r="D10" s="24">
        <v>11595.424660000001</v>
      </c>
      <c r="E10" s="24">
        <f t="shared" si="0"/>
        <v>-154.70434000000023</v>
      </c>
      <c r="F10" s="7">
        <f t="shared" si="1"/>
        <v>-1.3166182260637385</v>
      </c>
      <c r="G10" s="33"/>
    </row>
    <row r="11" spans="1:7" ht="18" customHeight="1" x14ac:dyDescent="0.25">
      <c r="A11" s="15">
        <v>3</v>
      </c>
      <c r="B11" s="31" t="s">
        <v>249</v>
      </c>
      <c r="C11" s="24">
        <v>266531.00300000003</v>
      </c>
      <c r="D11" s="24">
        <v>253976.75252000001</v>
      </c>
      <c r="E11" s="24">
        <f t="shared" si="0"/>
        <v>-12554.250480000017</v>
      </c>
      <c r="F11" s="7">
        <f t="shared" si="1"/>
        <v>-4.7102402117175188</v>
      </c>
      <c r="G11" s="33"/>
    </row>
    <row r="12" spans="1:7" ht="19.5" customHeight="1" x14ac:dyDescent="0.25">
      <c r="A12" s="15">
        <v>4</v>
      </c>
      <c r="B12" s="31" t="s">
        <v>33</v>
      </c>
      <c r="C12" s="24">
        <v>28654.3</v>
      </c>
      <c r="D12" s="24">
        <v>22110.432560000001</v>
      </c>
      <c r="E12" s="24">
        <f t="shared" si="0"/>
        <v>-6543.8674399999982</v>
      </c>
      <c r="F12" s="7">
        <f t="shared" si="1"/>
        <v>-22.837296461613093</v>
      </c>
      <c r="G12" s="33"/>
    </row>
    <row r="13" spans="1:7" ht="17.25" customHeight="1" x14ac:dyDescent="0.25">
      <c r="A13" s="15">
        <v>5</v>
      </c>
      <c r="B13" s="31" t="s">
        <v>147</v>
      </c>
      <c r="C13" s="24">
        <v>12039.96</v>
      </c>
      <c r="D13" s="24">
        <v>11443.88449</v>
      </c>
      <c r="E13" s="24">
        <f t="shared" si="0"/>
        <v>-596.07550999999876</v>
      </c>
      <c r="F13" s="7">
        <f t="shared" si="1"/>
        <v>-4.9508097202980679</v>
      </c>
      <c r="G13" s="33"/>
    </row>
    <row r="14" spans="1:7" ht="32.25" customHeight="1" x14ac:dyDescent="0.25">
      <c r="A14" s="15">
        <v>6</v>
      </c>
      <c r="B14" s="31" t="s">
        <v>148</v>
      </c>
      <c r="C14" s="24">
        <v>0</v>
      </c>
      <c r="D14" s="24">
        <v>0</v>
      </c>
      <c r="E14" s="24">
        <f t="shared" si="0"/>
        <v>0</v>
      </c>
      <c r="F14" s="7">
        <v>0</v>
      </c>
      <c r="G14" s="33"/>
    </row>
    <row r="15" spans="1:7" ht="20.25" customHeight="1" x14ac:dyDescent="0.25">
      <c r="A15" s="15">
        <v>7</v>
      </c>
      <c r="B15" s="31" t="s">
        <v>34</v>
      </c>
      <c r="C15" s="24">
        <v>175115.99799999999</v>
      </c>
      <c r="D15" s="24">
        <v>139457.57980000001</v>
      </c>
      <c r="E15" s="24">
        <f t="shared" si="0"/>
        <v>-35658.418199999986</v>
      </c>
      <c r="F15" s="7">
        <f t="shared" si="1"/>
        <v>-20.362741615417676</v>
      </c>
      <c r="G15" s="33"/>
    </row>
    <row r="16" spans="1:7" ht="20.25" customHeight="1" x14ac:dyDescent="0.25">
      <c r="A16" s="15">
        <v>8</v>
      </c>
      <c r="B16" s="31" t="s">
        <v>35</v>
      </c>
      <c r="C16" s="24">
        <v>127271.197</v>
      </c>
      <c r="D16" s="24">
        <v>58446.451829999998</v>
      </c>
      <c r="E16" s="24">
        <f t="shared" si="0"/>
        <v>-68824.745170000009</v>
      </c>
      <c r="F16" s="7">
        <f t="shared" si="1"/>
        <v>-54.077235692220292</v>
      </c>
      <c r="G16" s="33"/>
    </row>
    <row r="17" spans="1:7" ht="20.25" customHeight="1" x14ac:dyDescent="0.25">
      <c r="A17" s="15">
        <v>9</v>
      </c>
      <c r="B17" s="31" t="s">
        <v>268</v>
      </c>
      <c r="C17" s="24">
        <v>12175.752</v>
      </c>
      <c r="D17" s="24">
        <v>3610.5009100000002</v>
      </c>
      <c r="E17" s="24">
        <f t="shared" si="0"/>
        <v>-8565.2510899999997</v>
      </c>
      <c r="F17" s="7">
        <f t="shared" si="1"/>
        <v>-70.346793282254765</v>
      </c>
      <c r="G17" s="33"/>
    </row>
    <row r="18" spans="1:7" ht="20.25" customHeight="1" x14ac:dyDescent="0.25">
      <c r="A18" s="15">
        <v>10</v>
      </c>
      <c r="B18" s="31" t="s">
        <v>250</v>
      </c>
      <c r="C18" s="24">
        <v>39605.012730000002</v>
      </c>
      <c r="D18" s="24">
        <v>36522.149799999999</v>
      </c>
      <c r="E18" s="24">
        <f t="shared" si="0"/>
        <v>-3082.862930000003</v>
      </c>
      <c r="F18" s="7">
        <f t="shared" si="1"/>
        <v>-7.7840220656331098</v>
      </c>
      <c r="G18" s="33"/>
    </row>
    <row r="19" spans="1:7" ht="22.5" customHeight="1" x14ac:dyDescent="0.25">
      <c r="A19" s="15">
        <v>11</v>
      </c>
      <c r="B19" s="31" t="s">
        <v>251</v>
      </c>
      <c r="C19" s="24">
        <v>124670.6</v>
      </c>
      <c r="D19" s="24">
        <v>124323.30725</v>
      </c>
      <c r="E19" s="24">
        <f t="shared" si="0"/>
        <v>-347.2927500000078</v>
      </c>
      <c r="F19" s="7">
        <f t="shared" si="1"/>
        <v>-0.27856828313973381</v>
      </c>
      <c r="G19" s="33"/>
    </row>
    <row r="20" spans="1:7" ht="20.25" customHeight="1" x14ac:dyDescent="0.25">
      <c r="A20" s="15">
        <v>11</v>
      </c>
      <c r="B20" s="31" t="s">
        <v>36</v>
      </c>
      <c r="C20" s="24">
        <v>226016.75700000001</v>
      </c>
      <c r="D20" s="24">
        <v>200777.2365</v>
      </c>
      <c r="E20" s="24">
        <f t="shared" si="0"/>
        <v>-25239.520500000013</v>
      </c>
      <c r="F20" s="7">
        <f t="shared" si="1"/>
        <v>-11.167101428678578</v>
      </c>
      <c r="G20" s="33"/>
    </row>
    <row r="21" spans="1:7" ht="21" customHeight="1" x14ac:dyDescent="0.25">
      <c r="A21" s="15">
        <v>13</v>
      </c>
      <c r="B21" s="31" t="s">
        <v>149</v>
      </c>
      <c r="C21" s="24">
        <v>17137.599999999999</v>
      </c>
      <c r="D21" s="24">
        <v>1426.07042</v>
      </c>
      <c r="E21" s="24">
        <f t="shared" si="0"/>
        <v>-15711.529579999999</v>
      </c>
      <c r="F21" s="7">
        <f t="shared" si="1"/>
        <v>-91.678704019232569</v>
      </c>
      <c r="G21" s="33"/>
    </row>
    <row r="22" spans="1:7" ht="18" customHeight="1" x14ac:dyDescent="0.25">
      <c r="A22" s="15"/>
      <c r="B22" s="57" t="s">
        <v>18</v>
      </c>
      <c r="C22" s="25">
        <f>SUM(C9:C21)</f>
        <v>1314338.5777300003</v>
      </c>
      <c r="D22" s="25">
        <f>SUM(D9:D21)</f>
        <v>1097013.7533699998</v>
      </c>
      <c r="E22" s="25">
        <f>D22-C22</f>
        <v>-217324.82436000044</v>
      </c>
      <c r="F22" s="8">
        <f>D22/C22*100-100</f>
        <v>-16.534919391572828</v>
      </c>
      <c r="G22" s="33"/>
    </row>
    <row r="23" spans="1:7" ht="22.5" customHeight="1" x14ac:dyDescent="0.25">
      <c r="A23" s="14">
        <v>2</v>
      </c>
      <c r="B23" s="64" t="s">
        <v>75</v>
      </c>
      <c r="C23" s="84"/>
      <c r="D23" s="84"/>
      <c r="E23" s="84"/>
      <c r="F23" s="85"/>
      <c r="G23" s="33"/>
    </row>
    <row r="24" spans="1:7" ht="19.5" customHeight="1" x14ac:dyDescent="0.25">
      <c r="A24" s="15">
        <v>1</v>
      </c>
      <c r="B24" s="31" t="s">
        <v>37</v>
      </c>
      <c r="C24" s="24">
        <v>2098.3820000000001</v>
      </c>
      <c r="D24" s="24">
        <v>1145.2094999999999</v>
      </c>
      <c r="E24" s="26">
        <f t="shared" ref="E24:E33" si="2">D24-C24</f>
        <v>-953.17250000000013</v>
      </c>
      <c r="F24" s="20">
        <f>D24/C24*100-100</f>
        <v>-45.424164904197617</v>
      </c>
      <c r="G24" s="33"/>
    </row>
    <row r="25" spans="1:7" ht="33" customHeight="1" x14ac:dyDescent="0.25">
      <c r="A25" s="15">
        <v>2</v>
      </c>
      <c r="B25" s="31" t="s">
        <v>294</v>
      </c>
      <c r="C25" s="24">
        <v>43203.603999999999</v>
      </c>
      <c r="D25" s="24">
        <v>35214.139869999999</v>
      </c>
      <c r="E25" s="26">
        <f t="shared" si="2"/>
        <v>-7989.4641300000003</v>
      </c>
      <c r="F25" s="20">
        <f t="shared" ref="F25:F33" si="3">D25/C25*100-100</f>
        <v>-18.492587169348184</v>
      </c>
      <c r="G25" s="33"/>
    </row>
    <row r="26" spans="1:7" ht="49.5" customHeight="1" x14ac:dyDescent="0.25">
      <c r="A26" s="15">
        <v>3</v>
      </c>
      <c r="B26" s="31" t="s">
        <v>244</v>
      </c>
      <c r="C26" s="24">
        <v>6198.3379999999997</v>
      </c>
      <c r="D26" s="24">
        <v>2601.7537600000001</v>
      </c>
      <c r="E26" s="26">
        <f t="shared" si="2"/>
        <v>-3596.5842399999997</v>
      </c>
      <c r="F26" s="20">
        <f t="shared" si="3"/>
        <v>-58.024977663367174</v>
      </c>
      <c r="G26" s="33"/>
    </row>
    <row r="27" spans="1:7" ht="49.5" customHeight="1" x14ac:dyDescent="0.25">
      <c r="A27" s="15">
        <v>4</v>
      </c>
      <c r="B27" s="31" t="s">
        <v>244</v>
      </c>
      <c r="C27" s="24">
        <v>3151.6880000000001</v>
      </c>
      <c r="D27" s="24">
        <v>3151.6880000000001</v>
      </c>
      <c r="E27" s="26">
        <f t="shared" si="2"/>
        <v>0</v>
      </c>
      <c r="F27" s="20">
        <f t="shared" si="3"/>
        <v>0</v>
      </c>
      <c r="G27" s="33"/>
    </row>
    <row r="28" spans="1:7" ht="19.5" hidden="1" customHeight="1" x14ac:dyDescent="0.25">
      <c r="A28" s="15">
        <v>5</v>
      </c>
      <c r="B28" s="31" t="s">
        <v>150</v>
      </c>
      <c r="C28" s="24"/>
      <c r="D28" s="24"/>
      <c r="E28" s="26">
        <f t="shared" si="2"/>
        <v>0</v>
      </c>
      <c r="F28" s="20" t="e">
        <f t="shared" si="3"/>
        <v>#DIV/0!</v>
      </c>
      <c r="G28" s="33"/>
    </row>
    <row r="29" spans="1:7" ht="51.75" customHeight="1" x14ac:dyDescent="0.25">
      <c r="A29" s="15">
        <v>6</v>
      </c>
      <c r="B29" s="31" t="s">
        <v>290</v>
      </c>
      <c r="C29" s="24">
        <v>900</v>
      </c>
      <c r="D29" s="24">
        <v>0</v>
      </c>
      <c r="E29" s="26">
        <f t="shared" si="2"/>
        <v>-900</v>
      </c>
      <c r="F29" s="20">
        <f t="shared" si="3"/>
        <v>-100</v>
      </c>
      <c r="G29" s="33"/>
    </row>
    <row r="30" spans="1:7" ht="34.5" customHeight="1" x14ac:dyDescent="0.25">
      <c r="A30" s="15">
        <v>7</v>
      </c>
      <c r="B30" s="31" t="s">
        <v>237</v>
      </c>
      <c r="C30" s="24">
        <v>2117889.085</v>
      </c>
      <c r="D30" s="24">
        <v>2040537.5460999999</v>
      </c>
      <c r="E30" s="26">
        <f t="shared" si="2"/>
        <v>-77351.538900000043</v>
      </c>
      <c r="F30" s="20">
        <f t="shared" si="3"/>
        <v>-3.6522941379623717</v>
      </c>
      <c r="G30" s="33"/>
    </row>
    <row r="31" spans="1:7" ht="47.25" customHeight="1" x14ac:dyDescent="0.25">
      <c r="A31" s="15">
        <v>8</v>
      </c>
      <c r="B31" s="31" t="s">
        <v>319</v>
      </c>
      <c r="C31" s="24">
        <v>5529.1094899999998</v>
      </c>
      <c r="D31" s="24">
        <v>5529.0941999999995</v>
      </c>
      <c r="E31" s="26">
        <f t="shared" si="2"/>
        <v>-1.529000000027736E-2</v>
      </c>
      <c r="F31" s="20">
        <f t="shared" si="3"/>
        <v>-2.7653639392610785E-4</v>
      </c>
      <c r="G31" s="33"/>
    </row>
    <row r="32" spans="1:7" ht="18" customHeight="1" x14ac:dyDescent="0.25">
      <c r="A32" s="15">
        <v>9</v>
      </c>
      <c r="B32" s="31" t="s">
        <v>38</v>
      </c>
      <c r="C32" s="24">
        <v>11450</v>
      </c>
      <c r="D32" s="24">
        <v>2789.64</v>
      </c>
      <c r="E32" s="26">
        <f t="shared" si="2"/>
        <v>-8660.36</v>
      </c>
      <c r="F32" s="20">
        <f t="shared" si="3"/>
        <v>-75.636331877729262</v>
      </c>
      <c r="G32" s="33"/>
    </row>
    <row r="33" spans="1:7" ht="21" customHeight="1" x14ac:dyDescent="0.25">
      <c r="A33" s="15">
        <v>10</v>
      </c>
      <c r="B33" s="31" t="s">
        <v>36</v>
      </c>
      <c r="C33" s="24">
        <v>90492.26</v>
      </c>
      <c r="D33" s="24">
        <v>80024.666360000003</v>
      </c>
      <c r="E33" s="26">
        <f t="shared" si="2"/>
        <v>-10467.593639999992</v>
      </c>
      <c r="F33" s="20">
        <f t="shared" si="3"/>
        <v>-11.567391111681815</v>
      </c>
      <c r="G33" s="33"/>
    </row>
    <row r="34" spans="1:7" ht="18" customHeight="1" x14ac:dyDescent="0.25">
      <c r="A34" s="14"/>
      <c r="B34" s="57" t="s">
        <v>18</v>
      </c>
      <c r="C34" s="27">
        <f>SUM(C24:C33)</f>
        <v>2280912.46649</v>
      </c>
      <c r="D34" s="27">
        <f>SUM(D24:D33)</f>
        <v>2170993.7377899997</v>
      </c>
      <c r="E34" s="27">
        <f>D34-C34</f>
        <v>-109918.72870000033</v>
      </c>
      <c r="F34" s="21">
        <f>D34/C34*100-100</f>
        <v>-4.8190682595176355</v>
      </c>
      <c r="G34" s="33"/>
    </row>
    <row r="35" spans="1:7" ht="36" customHeight="1" x14ac:dyDescent="0.25">
      <c r="A35" s="14">
        <v>3</v>
      </c>
      <c r="B35" s="64" t="s">
        <v>151</v>
      </c>
      <c r="C35" s="84"/>
      <c r="D35" s="84"/>
      <c r="E35" s="84"/>
      <c r="F35" s="85"/>
      <c r="G35" s="33"/>
    </row>
    <row r="36" spans="1:7" ht="21.75" customHeight="1" x14ac:dyDescent="0.25">
      <c r="A36" s="15">
        <v>1</v>
      </c>
      <c r="B36" s="31" t="s">
        <v>39</v>
      </c>
      <c r="C36" s="24">
        <v>73.8</v>
      </c>
      <c r="D36" s="24">
        <v>64.09</v>
      </c>
      <c r="E36" s="24">
        <f t="shared" ref="E36:E43" si="4">D36-C36</f>
        <v>-9.7099999999999937</v>
      </c>
      <c r="F36" s="7">
        <f t="shared" ref="F36:F42" si="5">D36/C36*100-100</f>
        <v>-13.157181571815713</v>
      </c>
      <c r="G36" s="33"/>
    </row>
    <row r="37" spans="1:7" ht="80.25" customHeight="1" x14ac:dyDescent="0.25">
      <c r="A37" s="15">
        <v>2</v>
      </c>
      <c r="B37" s="31" t="s">
        <v>152</v>
      </c>
      <c r="C37" s="24">
        <v>1955.154</v>
      </c>
      <c r="D37" s="24">
        <v>1954.14102</v>
      </c>
      <c r="E37" s="24">
        <f t="shared" si="4"/>
        <v>-1.0129799999999705</v>
      </c>
      <c r="F37" s="7">
        <f t="shared" si="5"/>
        <v>-5.1810752503371305E-2</v>
      </c>
      <c r="G37" s="33"/>
    </row>
    <row r="38" spans="1:7" ht="46.5" customHeight="1" x14ac:dyDescent="0.25">
      <c r="A38" s="15">
        <v>3</v>
      </c>
      <c r="B38" s="31" t="s">
        <v>269</v>
      </c>
      <c r="C38" s="24">
        <v>44.265000000000001</v>
      </c>
      <c r="D38" s="24">
        <v>31.870619999999999</v>
      </c>
      <c r="E38" s="24">
        <f t="shared" si="4"/>
        <v>-12.394380000000002</v>
      </c>
      <c r="F38" s="7">
        <f t="shared" si="5"/>
        <v>-28.00040664181634</v>
      </c>
      <c r="G38" s="33"/>
    </row>
    <row r="39" spans="1:7" ht="19.5" customHeight="1" x14ac:dyDescent="0.25">
      <c r="A39" s="15">
        <v>4</v>
      </c>
      <c r="B39" s="31" t="s">
        <v>295</v>
      </c>
      <c r="C39" s="24">
        <v>0</v>
      </c>
      <c r="D39" s="24">
        <v>0</v>
      </c>
      <c r="E39" s="24">
        <f t="shared" si="4"/>
        <v>0</v>
      </c>
      <c r="F39" s="7">
        <v>0</v>
      </c>
      <c r="G39" s="33"/>
    </row>
    <row r="40" spans="1:7" ht="31.5" customHeight="1" x14ac:dyDescent="0.25">
      <c r="A40" s="15">
        <v>5</v>
      </c>
      <c r="B40" s="31" t="s">
        <v>296</v>
      </c>
      <c r="C40" s="24">
        <v>149.19999999999999</v>
      </c>
      <c r="D40" s="24">
        <v>25.524640000000002</v>
      </c>
      <c r="E40" s="24">
        <f t="shared" si="4"/>
        <v>-123.67535999999998</v>
      </c>
      <c r="F40" s="7">
        <f t="shared" si="5"/>
        <v>-82.892332439678285</v>
      </c>
      <c r="G40" s="33"/>
    </row>
    <row r="41" spans="1:7" ht="33" customHeight="1" x14ac:dyDescent="0.25">
      <c r="A41" s="15">
        <v>6</v>
      </c>
      <c r="B41" s="31" t="s">
        <v>238</v>
      </c>
      <c r="C41" s="24">
        <v>546.03800000000001</v>
      </c>
      <c r="D41" s="24">
        <v>226.03800000000001</v>
      </c>
      <c r="E41" s="24">
        <f t="shared" si="4"/>
        <v>-320</v>
      </c>
      <c r="F41" s="7">
        <f t="shared" si="5"/>
        <v>-58.603979942787866</v>
      </c>
      <c r="G41" s="33"/>
    </row>
    <row r="42" spans="1:7" ht="33" customHeight="1" x14ac:dyDescent="0.25">
      <c r="A42" s="15">
        <v>7</v>
      </c>
      <c r="B42" s="31" t="s">
        <v>297</v>
      </c>
      <c r="C42" s="24">
        <v>121.25700000000001</v>
      </c>
      <c r="D42" s="24">
        <v>111.376</v>
      </c>
      <c r="E42" s="24">
        <f t="shared" si="4"/>
        <v>-9.8810000000000002</v>
      </c>
      <c r="F42" s="7">
        <f t="shared" si="5"/>
        <v>-8.148807903873589</v>
      </c>
      <c r="G42" s="33"/>
    </row>
    <row r="43" spans="1:7" ht="21" customHeight="1" x14ac:dyDescent="0.25">
      <c r="A43" s="14"/>
      <c r="B43" s="57" t="s">
        <v>18</v>
      </c>
      <c r="C43" s="25">
        <f>SUM(C36:C42)</f>
        <v>2889.7139999999999</v>
      </c>
      <c r="D43" s="25">
        <f>SUM(D36:D42)</f>
        <v>2413.0402800000002</v>
      </c>
      <c r="E43" s="25">
        <f t="shared" si="4"/>
        <v>-476.67371999999978</v>
      </c>
      <c r="F43" s="8">
        <f>D43/C43*100-100</f>
        <v>-16.495532775907918</v>
      </c>
      <c r="G43" s="33"/>
    </row>
    <row r="44" spans="1:7" ht="24" customHeight="1" x14ac:dyDescent="0.25">
      <c r="A44" s="14">
        <v>4</v>
      </c>
      <c r="B44" s="64" t="s">
        <v>85</v>
      </c>
      <c r="C44" s="84"/>
      <c r="D44" s="84"/>
      <c r="E44" s="84"/>
      <c r="F44" s="85"/>
      <c r="G44" s="33"/>
    </row>
    <row r="45" spans="1:7" ht="31.5" customHeight="1" x14ac:dyDescent="0.25">
      <c r="A45" s="15">
        <v>1</v>
      </c>
      <c r="B45" s="31" t="s">
        <v>252</v>
      </c>
      <c r="C45" s="24">
        <v>66.5</v>
      </c>
      <c r="D45" s="24">
        <v>50.0625</v>
      </c>
      <c r="E45" s="35">
        <f t="shared" ref="E45:E51" si="6">D45-C45</f>
        <v>-16.4375</v>
      </c>
      <c r="F45" s="7">
        <f t="shared" ref="F45:F50" si="7">D45/C45*100-100</f>
        <v>-24.718045112781951</v>
      </c>
      <c r="G45" s="33"/>
    </row>
    <row r="46" spans="1:7" ht="20.25" customHeight="1" x14ac:dyDescent="0.25">
      <c r="A46" s="15">
        <v>2</v>
      </c>
      <c r="B46" s="31" t="s">
        <v>253</v>
      </c>
      <c r="C46" s="24">
        <v>0</v>
      </c>
      <c r="D46" s="24">
        <v>0</v>
      </c>
      <c r="E46" s="35">
        <f t="shared" si="6"/>
        <v>0</v>
      </c>
      <c r="F46" s="7">
        <v>0</v>
      </c>
      <c r="G46" s="33"/>
    </row>
    <row r="47" spans="1:7" ht="21.75" customHeight="1" x14ac:dyDescent="0.25">
      <c r="A47" s="15">
        <v>3</v>
      </c>
      <c r="B47" s="31" t="s">
        <v>254</v>
      </c>
      <c r="C47" s="24">
        <v>104.5</v>
      </c>
      <c r="D47" s="24">
        <v>104.494</v>
      </c>
      <c r="E47" s="35">
        <f t="shared" si="6"/>
        <v>-6.0000000000002274E-3</v>
      </c>
      <c r="F47" s="7">
        <f t="shared" si="7"/>
        <v>-5.7416267942471677E-3</v>
      </c>
      <c r="G47" s="33"/>
    </row>
    <row r="48" spans="1:7" ht="63" customHeight="1" x14ac:dyDescent="0.25">
      <c r="A48" s="15">
        <v>4</v>
      </c>
      <c r="B48" s="31" t="s">
        <v>255</v>
      </c>
      <c r="C48" s="24">
        <v>79.849999999999994</v>
      </c>
      <c r="D48" s="24">
        <v>67.349999999999994</v>
      </c>
      <c r="E48" s="35">
        <f t="shared" si="6"/>
        <v>-12.5</v>
      </c>
      <c r="F48" s="7">
        <f t="shared" si="7"/>
        <v>-15.654351909830936</v>
      </c>
      <c r="G48" s="33"/>
    </row>
    <row r="49" spans="1:7" ht="79.5" customHeight="1" x14ac:dyDescent="0.25">
      <c r="A49" s="15">
        <v>5</v>
      </c>
      <c r="B49" s="31" t="s">
        <v>256</v>
      </c>
      <c r="C49" s="24">
        <v>150.25</v>
      </c>
      <c r="D49" s="24">
        <v>150</v>
      </c>
      <c r="E49" s="35">
        <f>D49-C49</f>
        <v>-0.25</v>
      </c>
      <c r="F49" s="7">
        <f t="shared" si="7"/>
        <v>-0.16638935108153419</v>
      </c>
      <c r="G49" s="33"/>
    </row>
    <row r="50" spans="1:7" ht="48.75" customHeight="1" x14ac:dyDescent="0.25">
      <c r="A50" s="15">
        <v>6</v>
      </c>
      <c r="B50" s="31" t="s">
        <v>153</v>
      </c>
      <c r="C50" s="24">
        <v>50</v>
      </c>
      <c r="D50" s="24">
        <v>50</v>
      </c>
      <c r="E50" s="35">
        <f t="shared" si="6"/>
        <v>0</v>
      </c>
      <c r="F50" s="7">
        <f t="shared" si="7"/>
        <v>0</v>
      </c>
      <c r="G50" s="33"/>
    </row>
    <row r="51" spans="1:7" ht="47.25" customHeight="1" x14ac:dyDescent="0.25">
      <c r="A51" s="15">
        <v>7</v>
      </c>
      <c r="B51" s="31" t="s">
        <v>154</v>
      </c>
      <c r="C51" s="24">
        <v>0</v>
      </c>
      <c r="D51" s="24">
        <v>0</v>
      </c>
      <c r="E51" s="35">
        <f t="shared" si="6"/>
        <v>0</v>
      </c>
      <c r="F51" s="7">
        <v>0</v>
      </c>
      <c r="G51" s="33"/>
    </row>
    <row r="52" spans="1:7" ht="19.5" customHeight="1" x14ac:dyDescent="0.25">
      <c r="A52" s="14"/>
      <c r="B52" s="57" t="s">
        <v>18</v>
      </c>
      <c r="C52" s="25">
        <f>SUM(C45:C51)</f>
        <v>451.1</v>
      </c>
      <c r="D52" s="25">
        <f>SUM(D45:D51)</f>
        <v>421.90649999999999</v>
      </c>
      <c r="E52" s="61">
        <f>D52-C52</f>
        <v>-29.193500000000029</v>
      </c>
      <c r="F52" s="8">
        <f>D52/C52*100-100</f>
        <v>-6.471624916869871</v>
      </c>
      <c r="G52" s="33"/>
    </row>
    <row r="53" spans="1:7" ht="25.5" customHeight="1" x14ac:dyDescent="0.25">
      <c r="A53" s="14">
        <v>5</v>
      </c>
      <c r="B53" s="64" t="s">
        <v>92</v>
      </c>
      <c r="C53" s="84"/>
      <c r="D53" s="84"/>
      <c r="E53" s="84"/>
      <c r="F53" s="85"/>
      <c r="G53" s="33"/>
    </row>
    <row r="54" spans="1:7" ht="31.5" x14ac:dyDescent="0.25">
      <c r="A54" s="15">
        <v>1</v>
      </c>
      <c r="B54" s="19" t="s">
        <v>155</v>
      </c>
      <c r="C54" s="24">
        <v>100.431</v>
      </c>
      <c r="D54" s="24">
        <v>100.43067000000001</v>
      </c>
      <c r="E54" s="24">
        <f>D54-C54</f>
        <v>-3.2999999999105967E-4</v>
      </c>
      <c r="F54" s="7">
        <f>D54/C54*100-100</f>
        <v>-3.2858380379252594E-4</v>
      </c>
      <c r="G54" s="33"/>
    </row>
    <row r="55" spans="1:7" ht="31.5" x14ac:dyDescent="0.25">
      <c r="A55" s="15">
        <v>2</v>
      </c>
      <c r="B55" s="19" t="s">
        <v>156</v>
      </c>
      <c r="C55" s="24">
        <v>16207.120999999999</v>
      </c>
      <c r="D55" s="24">
        <v>14229.705029999999</v>
      </c>
      <c r="E55" s="24">
        <f>D55-C55</f>
        <v>-1977.41597</v>
      </c>
      <c r="F55" s="7">
        <f>D55/C55*100-100</f>
        <v>-12.200908292101971</v>
      </c>
      <c r="G55" s="33"/>
    </row>
    <row r="56" spans="1:7" ht="15.75" x14ac:dyDescent="0.25">
      <c r="A56" s="14"/>
      <c r="B56" s="57" t="s">
        <v>18</v>
      </c>
      <c r="C56" s="25">
        <f>SUM(C54:C55)</f>
        <v>16307.552</v>
      </c>
      <c r="D56" s="25">
        <f>SUM(D54:D55)</f>
        <v>14330.135699999999</v>
      </c>
      <c r="E56" s="25">
        <f>D56-C56</f>
        <v>-1977.4163000000008</v>
      </c>
      <c r="F56" s="8">
        <f>D56/C56*100-100</f>
        <v>-12.125770317948408</v>
      </c>
      <c r="G56" s="33"/>
    </row>
    <row r="57" spans="1:7" ht="21" customHeight="1" x14ac:dyDescent="0.25">
      <c r="A57" s="14">
        <v>6</v>
      </c>
      <c r="B57" s="64" t="s">
        <v>157</v>
      </c>
      <c r="C57" s="84"/>
      <c r="D57" s="84"/>
      <c r="E57" s="84"/>
      <c r="F57" s="85"/>
      <c r="G57" s="33"/>
    </row>
    <row r="58" spans="1:7" ht="23.25" customHeight="1" x14ac:dyDescent="0.25">
      <c r="A58" s="15">
        <v>1</v>
      </c>
      <c r="B58" s="31" t="s">
        <v>158</v>
      </c>
      <c r="C58" s="24">
        <v>3372122.034</v>
      </c>
      <c r="D58" s="24">
        <v>2911417.4221899998</v>
      </c>
      <c r="E58" s="24">
        <f>D58-C58</f>
        <v>-460704.61181000015</v>
      </c>
      <c r="F58" s="7">
        <f>D58/C58*100-100</f>
        <v>-13.662157156973166</v>
      </c>
      <c r="G58" s="33"/>
    </row>
    <row r="59" spans="1:7" ht="18.75" customHeight="1" x14ac:dyDescent="0.25">
      <c r="A59" s="15">
        <v>2</v>
      </c>
      <c r="B59" s="31" t="s">
        <v>159</v>
      </c>
      <c r="C59" s="24">
        <v>150464.48199999999</v>
      </c>
      <c r="D59" s="24">
        <v>26672.41937</v>
      </c>
      <c r="E59" s="24">
        <f t="shared" ref="E59:E69" si="8">D59-C59</f>
        <v>-123792.06262999999</v>
      </c>
      <c r="F59" s="7">
        <f t="shared" ref="F59:F69" si="9">D59/C59*100-100</f>
        <v>-82.273278706399296</v>
      </c>
      <c r="G59" s="33"/>
    </row>
    <row r="60" spans="1:7" ht="19.5" customHeight="1" x14ac:dyDescent="0.25">
      <c r="A60" s="15">
        <v>3</v>
      </c>
      <c r="B60" s="31" t="s">
        <v>160</v>
      </c>
      <c r="C60" s="24">
        <v>26109.726999999999</v>
      </c>
      <c r="D60" s="24">
        <v>20248.375779999998</v>
      </c>
      <c r="E60" s="24">
        <f t="shared" si="8"/>
        <v>-5861.3512200000005</v>
      </c>
      <c r="F60" s="7">
        <f t="shared" si="9"/>
        <v>-22.448918060307562</v>
      </c>
      <c r="G60" s="33"/>
    </row>
    <row r="61" spans="1:7" ht="34.5" customHeight="1" x14ac:dyDescent="0.25">
      <c r="A61" s="15">
        <v>4</v>
      </c>
      <c r="B61" s="31" t="s">
        <v>257</v>
      </c>
      <c r="C61" s="24">
        <v>76668</v>
      </c>
      <c r="D61" s="24">
        <v>61228.342790000002</v>
      </c>
      <c r="E61" s="24">
        <f t="shared" si="8"/>
        <v>-15439.657209999998</v>
      </c>
      <c r="F61" s="7">
        <f t="shared" si="9"/>
        <v>-20.138333085511547</v>
      </c>
      <c r="G61" s="33"/>
    </row>
    <row r="62" spans="1:7" ht="34.5" customHeight="1" x14ac:dyDescent="0.25">
      <c r="A62" s="15">
        <v>5</v>
      </c>
      <c r="B62" s="31" t="s">
        <v>258</v>
      </c>
      <c r="C62" s="24">
        <v>64140.7</v>
      </c>
      <c r="D62" s="24">
        <v>52396.44599</v>
      </c>
      <c r="E62" s="24">
        <f t="shared" si="8"/>
        <v>-11744.254009999997</v>
      </c>
      <c r="F62" s="7">
        <f t="shared" si="9"/>
        <v>-18.310143185216248</v>
      </c>
      <c r="G62" s="33"/>
    </row>
    <row r="63" spans="1:7" ht="21" customHeight="1" x14ac:dyDescent="0.25">
      <c r="A63" s="15">
        <v>7</v>
      </c>
      <c r="B63" s="31" t="s">
        <v>191</v>
      </c>
      <c r="C63" s="24">
        <v>4112.2</v>
      </c>
      <c r="D63" s="24">
        <v>3102.7235799999999</v>
      </c>
      <c r="E63" s="24">
        <f t="shared" si="8"/>
        <v>-1009.47642</v>
      </c>
      <c r="F63" s="7">
        <f t="shared" si="9"/>
        <v>-24.548329847770049</v>
      </c>
      <c r="G63" s="33"/>
    </row>
    <row r="64" spans="1:7" ht="18" customHeight="1" x14ac:dyDescent="0.25">
      <c r="A64" s="15">
        <v>8</v>
      </c>
      <c r="B64" s="31" t="s">
        <v>161</v>
      </c>
      <c r="C64" s="24">
        <v>35032.190999999999</v>
      </c>
      <c r="D64" s="24">
        <v>32519.866020000001</v>
      </c>
      <c r="E64" s="24">
        <f t="shared" si="8"/>
        <v>-2512.3249799999976</v>
      </c>
      <c r="F64" s="7">
        <f t="shared" si="9"/>
        <v>-7.1714754581008009</v>
      </c>
      <c r="G64" s="33"/>
    </row>
    <row r="65" spans="1:7" ht="18" customHeight="1" x14ac:dyDescent="0.25">
      <c r="A65" s="15">
        <v>9</v>
      </c>
      <c r="B65" s="31" t="s">
        <v>162</v>
      </c>
      <c r="C65" s="24">
        <v>56492.31</v>
      </c>
      <c r="D65" s="24">
        <v>46188.118090000004</v>
      </c>
      <c r="E65" s="24">
        <f t="shared" si="8"/>
        <v>-10304.191909999994</v>
      </c>
      <c r="F65" s="7">
        <f t="shared" si="9"/>
        <v>-18.239990380991671</v>
      </c>
      <c r="G65" s="33"/>
    </row>
    <row r="66" spans="1:7" ht="51" customHeight="1" x14ac:dyDescent="0.25">
      <c r="A66" s="15">
        <v>10</v>
      </c>
      <c r="B66" s="31" t="s">
        <v>239</v>
      </c>
      <c r="C66" s="24">
        <v>34</v>
      </c>
      <c r="D66" s="24">
        <v>34</v>
      </c>
      <c r="E66" s="24">
        <f t="shared" si="8"/>
        <v>0</v>
      </c>
      <c r="F66" s="7">
        <f t="shared" si="9"/>
        <v>0</v>
      </c>
      <c r="G66" s="33"/>
    </row>
    <row r="67" spans="1:7" ht="32.25" customHeight="1" x14ac:dyDescent="0.25">
      <c r="A67" s="15">
        <v>11</v>
      </c>
      <c r="B67" s="31" t="s">
        <v>163</v>
      </c>
      <c r="C67" s="24">
        <v>45503.182999999997</v>
      </c>
      <c r="D67" s="24">
        <v>41850.586389999997</v>
      </c>
      <c r="E67" s="24">
        <f t="shared" si="8"/>
        <v>-3652.5966100000005</v>
      </c>
      <c r="F67" s="7">
        <f t="shared" si="9"/>
        <v>-8.0271233113516445</v>
      </c>
      <c r="G67" s="33"/>
    </row>
    <row r="68" spans="1:7" ht="21" customHeight="1" x14ac:dyDescent="0.25">
      <c r="A68" s="15">
        <v>12</v>
      </c>
      <c r="B68" s="31" t="s">
        <v>164</v>
      </c>
      <c r="C68" s="24">
        <v>57870.48</v>
      </c>
      <c r="D68" s="24">
        <v>48195.855860000003</v>
      </c>
      <c r="E68" s="24">
        <f t="shared" si="8"/>
        <v>-9674.6241399999999</v>
      </c>
      <c r="F68" s="7">
        <f t="shared" si="9"/>
        <v>-16.717718843873413</v>
      </c>
      <c r="G68" s="33"/>
    </row>
    <row r="69" spans="1:7" ht="35.25" customHeight="1" x14ac:dyDescent="0.25">
      <c r="A69" s="15">
        <v>13</v>
      </c>
      <c r="B69" s="31" t="s">
        <v>192</v>
      </c>
      <c r="C69" s="24">
        <v>71.430999999999997</v>
      </c>
      <c r="D69" s="24">
        <v>66.902299999999997</v>
      </c>
      <c r="E69" s="24">
        <f t="shared" si="8"/>
        <v>-4.5287000000000006</v>
      </c>
      <c r="F69" s="7">
        <f t="shared" si="9"/>
        <v>-6.3399644412090055</v>
      </c>
      <c r="G69" s="33"/>
    </row>
    <row r="70" spans="1:7" ht="18.75" customHeight="1" x14ac:dyDescent="0.25">
      <c r="A70" s="14"/>
      <c r="B70" s="57" t="s">
        <v>18</v>
      </c>
      <c r="C70" s="25">
        <f>SUM(C58:C69)</f>
        <v>3888620.7380000004</v>
      </c>
      <c r="D70" s="25">
        <f>SUM(D58:D69)</f>
        <v>3243921.0583599997</v>
      </c>
      <c r="E70" s="25">
        <f t="shared" ref="E70" si="10">D70-C70</f>
        <v>-644699.67964000069</v>
      </c>
      <c r="F70" s="8">
        <f t="shared" ref="F70" si="11">D70/C70*100-100</f>
        <v>-16.579134944684355</v>
      </c>
      <c r="G70" s="33"/>
    </row>
    <row r="71" spans="1:7" ht="24.75" customHeight="1" x14ac:dyDescent="0.25">
      <c r="A71" s="14">
        <v>7</v>
      </c>
      <c r="B71" s="64" t="s">
        <v>110</v>
      </c>
      <c r="C71" s="84"/>
      <c r="D71" s="84"/>
      <c r="E71" s="84"/>
      <c r="F71" s="85"/>
      <c r="G71" s="33"/>
    </row>
    <row r="72" spans="1:7" ht="47.25" x14ac:dyDescent="0.25">
      <c r="A72" s="15">
        <v>1</v>
      </c>
      <c r="B72" s="19" t="s">
        <v>165</v>
      </c>
      <c r="C72" s="24">
        <v>4252.3249999999998</v>
      </c>
      <c r="D72" s="24">
        <v>3300.7556399999999</v>
      </c>
      <c r="E72" s="24">
        <f t="shared" ref="E72:E79" si="12">D72-C72</f>
        <v>-951.56935999999996</v>
      </c>
      <c r="F72" s="7">
        <f t="shared" ref="F72:F79" si="13">D72/C72*100-100</f>
        <v>-22.377625416683813</v>
      </c>
      <c r="G72" s="33"/>
    </row>
    <row r="73" spans="1:7" ht="15.75" x14ac:dyDescent="0.25">
      <c r="A73" s="15">
        <v>2</v>
      </c>
      <c r="B73" s="19" t="s">
        <v>193</v>
      </c>
      <c r="C73" s="24">
        <v>3263.2869999999998</v>
      </c>
      <c r="D73" s="24">
        <v>3179.88447</v>
      </c>
      <c r="E73" s="24">
        <f t="shared" si="12"/>
        <v>-83.402529999999842</v>
      </c>
      <c r="F73" s="7">
        <f t="shared" si="13"/>
        <v>-2.5557828655585553</v>
      </c>
      <c r="G73" s="33"/>
    </row>
    <row r="74" spans="1:7" ht="21" customHeight="1" x14ac:dyDescent="0.25">
      <c r="A74" s="15">
        <v>3</v>
      </c>
      <c r="B74" s="19" t="s">
        <v>166</v>
      </c>
      <c r="C74" s="24">
        <v>476567.20600000001</v>
      </c>
      <c r="D74" s="24">
        <v>451163.25011999998</v>
      </c>
      <c r="E74" s="24">
        <f t="shared" si="12"/>
        <v>-25403.955880000023</v>
      </c>
      <c r="F74" s="7">
        <f t="shared" si="13"/>
        <v>-5.3306135126721301</v>
      </c>
      <c r="G74" s="33"/>
    </row>
    <row r="75" spans="1:7" ht="21" customHeight="1" x14ac:dyDescent="0.25">
      <c r="A75" s="15">
        <v>4</v>
      </c>
      <c r="B75" s="19" t="s">
        <v>259</v>
      </c>
      <c r="C75" s="24">
        <v>1939.895</v>
      </c>
      <c r="D75" s="24">
        <v>1939.895</v>
      </c>
      <c r="E75" s="24">
        <f t="shared" si="12"/>
        <v>0</v>
      </c>
      <c r="F75" s="7">
        <f t="shared" si="13"/>
        <v>0</v>
      </c>
      <c r="G75" s="33"/>
    </row>
    <row r="76" spans="1:7" ht="31.5" x14ac:dyDescent="0.25">
      <c r="A76" s="15">
        <v>5</v>
      </c>
      <c r="B76" s="19" t="s">
        <v>167</v>
      </c>
      <c r="C76" s="24">
        <v>2358</v>
      </c>
      <c r="D76" s="24">
        <v>2354.0902500000002</v>
      </c>
      <c r="E76" s="24">
        <f t="shared" si="12"/>
        <v>-3.9097499999998035</v>
      </c>
      <c r="F76" s="7">
        <f t="shared" si="13"/>
        <v>-0.16580788804070323</v>
      </c>
      <c r="G76" s="33"/>
    </row>
    <row r="77" spans="1:7" ht="22.5" customHeight="1" x14ac:dyDescent="0.25">
      <c r="A77" s="15">
        <v>6</v>
      </c>
      <c r="B77" s="19" t="s">
        <v>168</v>
      </c>
      <c r="C77" s="24">
        <v>36855.985000000001</v>
      </c>
      <c r="D77" s="24">
        <v>35364.257769999997</v>
      </c>
      <c r="E77" s="24">
        <f t="shared" si="12"/>
        <v>-1491.7272300000041</v>
      </c>
      <c r="F77" s="7">
        <f t="shared" si="13"/>
        <v>-4.0474490913755261</v>
      </c>
      <c r="G77" s="33"/>
    </row>
    <row r="78" spans="1:7" ht="20.25" customHeight="1" x14ac:dyDescent="0.25">
      <c r="A78" s="15">
        <v>7</v>
      </c>
      <c r="B78" s="19" t="s">
        <v>36</v>
      </c>
      <c r="C78" s="24">
        <v>14932.118</v>
      </c>
      <c r="D78" s="24">
        <v>14046.7212</v>
      </c>
      <c r="E78" s="24">
        <f t="shared" si="12"/>
        <v>-885.39680000000044</v>
      </c>
      <c r="F78" s="7">
        <f t="shared" si="13"/>
        <v>-5.929478992866251</v>
      </c>
      <c r="G78" s="33"/>
    </row>
    <row r="79" spans="1:7" ht="15.75" x14ac:dyDescent="0.25">
      <c r="A79" s="14"/>
      <c r="B79" s="57" t="s">
        <v>18</v>
      </c>
      <c r="C79" s="25">
        <f>SUM(C72:C78)</f>
        <v>540168.81600000011</v>
      </c>
      <c r="D79" s="25">
        <f>SUM(D72:D78)</f>
        <v>511348.85444999998</v>
      </c>
      <c r="E79" s="25">
        <f t="shared" si="12"/>
        <v>-28819.961550000124</v>
      </c>
      <c r="F79" s="8">
        <f t="shared" si="13"/>
        <v>-5.3353619639531615</v>
      </c>
      <c r="G79" s="33"/>
    </row>
    <row r="80" spans="1:7" ht="24.75" customHeight="1" x14ac:dyDescent="0.25">
      <c r="A80" s="14">
        <v>8</v>
      </c>
      <c r="B80" s="64" t="s">
        <v>55</v>
      </c>
      <c r="C80" s="84"/>
      <c r="D80" s="84"/>
      <c r="E80" s="84"/>
      <c r="F80" s="85"/>
      <c r="G80" s="33"/>
    </row>
    <row r="81" spans="1:7" ht="47.25" customHeight="1" x14ac:dyDescent="0.25">
      <c r="A81" s="15">
        <v>1</v>
      </c>
      <c r="B81" s="31" t="s">
        <v>169</v>
      </c>
      <c r="C81" s="24">
        <v>319579.02600000001</v>
      </c>
      <c r="D81" s="24">
        <v>299228.03685999999</v>
      </c>
      <c r="E81" s="24">
        <f>D81-C81</f>
        <v>-20350.98914000002</v>
      </c>
      <c r="F81" s="7">
        <f t="shared" ref="F81:F104" si="14">D81/C81*100-100</f>
        <v>-6.3680615698478391</v>
      </c>
      <c r="G81" s="33"/>
    </row>
    <row r="82" spans="1:7" ht="24.75" customHeight="1" x14ac:dyDescent="0.25">
      <c r="A82" s="15">
        <v>2</v>
      </c>
      <c r="B82" s="31" t="s">
        <v>170</v>
      </c>
      <c r="C82" s="24">
        <v>145663.087</v>
      </c>
      <c r="D82" s="24">
        <v>139233.11201000001</v>
      </c>
      <c r="E82" s="24">
        <f t="shared" ref="E82:E86" si="15">D82-C82</f>
        <v>-6429.9749899999879</v>
      </c>
      <c r="F82" s="7">
        <f t="shared" si="14"/>
        <v>-4.4142789518115819</v>
      </c>
      <c r="G82" s="33"/>
    </row>
    <row r="83" spans="1:7" ht="19.5" customHeight="1" x14ac:dyDescent="0.25">
      <c r="A83" s="15">
        <v>3</v>
      </c>
      <c r="B83" s="31" t="s">
        <v>298</v>
      </c>
      <c r="C83" s="24">
        <v>18516.156999999999</v>
      </c>
      <c r="D83" s="24">
        <v>16758.795689999999</v>
      </c>
      <c r="E83" s="24">
        <f t="shared" si="15"/>
        <v>-1757.3613100000002</v>
      </c>
      <c r="F83" s="7">
        <f t="shared" si="14"/>
        <v>-9.4909613803771435</v>
      </c>
      <c r="G83" s="33"/>
    </row>
    <row r="84" spans="1:7" ht="36.75" customHeight="1" x14ac:dyDescent="0.25">
      <c r="A84" s="15">
        <v>4</v>
      </c>
      <c r="B84" s="31" t="s">
        <v>299</v>
      </c>
      <c r="C84" s="24">
        <v>46975.701000000001</v>
      </c>
      <c r="D84" s="24">
        <v>10173.09439</v>
      </c>
      <c r="E84" s="24">
        <f t="shared" si="15"/>
        <v>-36802.606610000003</v>
      </c>
      <c r="F84" s="7">
        <f t="shared" si="14"/>
        <v>-78.343922126888543</v>
      </c>
      <c r="G84" s="33"/>
    </row>
    <row r="85" spans="1:7" ht="21.75" customHeight="1" x14ac:dyDescent="0.25">
      <c r="A85" s="15">
        <v>6</v>
      </c>
      <c r="B85" s="31" t="s">
        <v>171</v>
      </c>
      <c r="C85" s="24">
        <v>16242.406999999999</v>
      </c>
      <c r="D85" s="24">
        <v>15983.89459</v>
      </c>
      <c r="E85" s="24">
        <f t="shared" si="15"/>
        <v>-258.51240999999936</v>
      </c>
      <c r="F85" s="7">
        <f t="shared" si="14"/>
        <v>-1.5915892884595166</v>
      </c>
      <c r="G85" s="33"/>
    </row>
    <row r="86" spans="1:7" ht="21.75" customHeight="1" x14ac:dyDescent="0.25">
      <c r="A86" s="15">
        <v>7</v>
      </c>
      <c r="B86" s="31" t="s">
        <v>172</v>
      </c>
      <c r="C86" s="24">
        <v>1566.789</v>
      </c>
      <c r="D86" s="24">
        <v>1566.789</v>
      </c>
      <c r="E86" s="24">
        <f t="shared" si="15"/>
        <v>0</v>
      </c>
      <c r="F86" s="7">
        <f t="shared" si="14"/>
        <v>0</v>
      </c>
      <c r="G86" s="33"/>
    </row>
    <row r="87" spans="1:7" ht="17.25" customHeight="1" x14ac:dyDescent="0.25">
      <c r="A87" s="14"/>
      <c r="B87" s="57" t="s">
        <v>18</v>
      </c>
      <c r="C87" s="25">
        <f>SUM(C81:C86)</f>
        <v>548543.16700000002</v>
      </c>
      <c r="D87" s="25">
        <f>SUM(D81:D86)</f>
        <v>482943.72253999999</v>
      </c>
      <c r="E87" s="25">
        <f t="shared" ref="E87:E100" si="16">D87-C87</f>
        <v>-65599.444460000028</v>
      </c>
      <c r="F87" s="8">
        <f t="shared" si="14"/>
        <v>-11.95884816481545</v>
      </c>
      <c r="G87" s="33"/>
    </row>
    <row r="88" spans="1:7" ht="27" customHeight="1" x14ac:dyDescent="0.25">
      <c r="A88" s="14">
        <v>9</v>
      </c>
      <c r="B88" s="64" t="s">
        <v>66</v>
      </c>
      <c r="C88" s="84"/>
      <c r="D88" s="84"/>
      <c r="E88" s="84"/>
      <c r="F88" s="85"/>
      <c r="G88" s="33"/>
    </row>
    <row r="89" spans="1:7" ht="19.5" customHeight="1" x14ac:dyDescent="0.25">
      <c r="A89" s="15">
        <v>1</v>
      </c>
      <c r="B89" s="31" t="s">
        <v>173</v>
      </c>
      <c r="C89" s="24">
        <v>215228.481</v>
      </c>
      <c r="D89" s="24">
        <v>206873.75964</v>
      </c>
      <c r="E89" s="24">
        <f t="shared" si="16"/>
        <v>-8354.7213599999959</v>
      </c>
      <c r="F89" s="7">
        <f t="shared" si="14"/>
        <v>-3.8817917225369456</v>
      </c>
      <c r="G89" s="33"/>
    </row>
    <row r="90" spans="1:7" ht="33.75" customHeight="1" x14ac:dyDescent="0.25">
      <c r="A90" s="15">
        <v>2</v>
      </c>
      <c r="B90" s="31" t="s">
        <v>174</v>
      </c>
      <c r="C90" s="24">
        <v>780.5</v>
      </c>
      <c r="D90" s="24">
        <v>290</v>
      </c>
      <c r="E90" s="24">
        <f t="shared" si="16"/>
        <v>-490.5</v>
      </c>
      <c r="F90" s="7">
        <f t="shared" si="14"/>
        <v>-62.844330557335041</v>
      </c>
      <c r="G90" s="33"/>
    </row>
    <row r="91" spans="1:7" ht="33.75" customHeight="1" x14ac:dyDescent="0.25">
      <c r="A91" s="15">
        <v>3</v>
      </c>
      <c r="B91" s="31" t="s">
        <v>248</v>
      </c>
      <c r="C91" s="24">
        <v>78.331999999999994</v>
      </c>
      <c r="D91" s="24">
        <v>72.926730000000006</v>
      </c>
      <c r="E91" s="24">
        <f t="shared" si="16"/>
        <v>-5.4052699999999874</v>
      </c>
      <c r="F91" s="7">
        <f t="shared" si="14"/>
        <v>-6.9004621355257001</v>
      </c>
      <c r="G91" s="33"/>
    </row>
    <row r="92" spans="1:7" ht="31.5" x14ac:dyDescent="0.25">
      <c r="A92" s="15">
        <v>4</v>
      </c>
      <c r="B92" s="31" t="s">
        <v>175</v>
      </c>
      <c r="C92" s="24">
        <v>26919.662</v>
      </c>
      <c r="D92" s="24">
        <v>23605.251950000002</v>
      </c>
      <c r="E92" s="24">
        <f t="shared" si="16"/>
        <v>-3314.4100499999986</v>
      </c>
      <c r="F92" s="7">
        <f t="shared" si="14"/>
        <v>-12.312227582946605</v>
      </c>
      <c r="G92" s="33"/>
    </row>
    <row r="93" spans="1:7" ht="48.75" customHeight="1" x14ac:dyDescent="0.25">
      <c r="A93" s="15">
        <v>5</v>
      </c>
      <c r="B93" s="31" t="s">
        <v>194</v>
      </c>
      <c r="C93" s="24">
        <v>2.88</v>
      </c>
      <c r="D93" s="24">
        <v>2.6703600000000001</v>
      </c>
      <c r="E93" s="24">
        <f t="shared" si="16"/>
        <v>-0.20963999999999983</v>
      </c>
      <c r="F93" s="7">
        <f t="shared" si="14"/>
        <v>-7.2791666666666544</v>
      </c>
      <c r="G93" s="33"/>
    </row>
    <row r="94" spans="1:7" ht="31.5" x14ac:dyDescent="0.25">
      <c r="A94" s="15">
        <v>6</v>
      </c>
      <c r="B94" s="31" t="s">
        <v>176</v>
      </c>
      <c r="C94" s="24">
        <v>43931.1</v>
      </c>
      <c r="D94" s="24">
        <v>36392.550000000003</v>
      </c>
      <c r="E94" s="24">
        <f t="shared" si="16"/>
        <v>-7538.5499999999956</v>
      </c>
      <c r="F94" s="7">
        <f t="shared" si="14"/>
        <v>-17.159939086433056</v>
      </c>
      <c r="G94" s="33"/>
    </row>
    <row r="95" spans="1:7" ht="15.75" x14ac:dyDescent="0.25">
      <c r="A95" s="15"/>
      <c r="B95" s="31" t="s">
        <v>268</v>
      </c>
      <c r="C95" s="24">
        <v>2416</v>
      </c>
      <c r="D95" s="24">
        <v>2077.2620000000002</v>
      </c>
      <c r="E95" s="24">
        <f t="shared" si="16"/>
        <v>-338.73799999999983</v>
      </c>
      <c r="F95" s="7">
        <f t="shared" si="14"/>
        <v>-14.020612582781453</v>
      </c>
      <c r="G95" s="33"/>
    </row>
    <row r="96" spans="1:7" ht="15.75" x14ac:dyDescent="0.25">
      <c r="A96" s="15"/>
      <c r="B96" s="31" t="s">
        <v>320</v>
      </c>
      <c r="C96" s="24">
        <v>50</v>
      </c>
      <c r="D96" s="24">
        <v>50</v>
      </c>
      <c r="E96" s="24">
        <f t="shared" si="16"/>
        <v>0</v>
      </c>
      <c r="F96" s="7">
        <f t="shared" si="14"/>
        <v>0</v>
      </c>
      <c r="G96" s="33"/>
    </row>
    <row r="97" spans="1:7" ht="30.75" customHeight="1" x14ac:dyDescent="0.25">
      <c r="A97" s="15">
        <v>7</v>
      </c>
      <c r="B97" s="31" t="s">
        <v>285</v>
      </c>
      <c r="C97" s="24">
        <v>479.2</v>
      </c>
      <c r="D97" s="24">
        <v>479.2</v>
      </c>
      <c r="E97" s="24">
        <f t="shared" si="16"/>
        <v>0</v>
      </c>
      <c r="F97" s="7">
        <f t="shared" si="14"/>
        <v>0</v>
      </c>
      <c r="G97" s="33"/>
    </row>
    <row r="98" spans="1:7" ht="31.5" x14ac:dyDescent="0.25">
      <c r="A98" s="15">
        <v>8</v>
      </c>
      <c r="B98" s="31" t="s">
        <v>300</v>
      </c>
      <c r="C98" s="24">
        <v>5800.1</v>
      </c>
      <c r="D98" s="24">
        <v>5800.0999899999997</v>
      </c>
      <c r="E98" s="24">
        <f t="shared" si="16"/>
        <v>-1.0000000656873453E-5</v>
      </c>
      <c r="F98" s="7">
        <f t="shared" si="14"/>
        <v>-1.7241083583030559E-7</v>
      </c>
      <c r="G98" s="33"/>
    </row>
    <row r="99" spans="1:7" ht="35.25" customHeight="1" x14ac:dyDescent="0.25">
      <c r="A99" s="15">
        <v>9</v>
      </c>
      <c r="B99" s="31" t="s">
        <v>177</v>
      </c>
      <c r="C99" s="24">
        <v>34564.106</v>
      </c>
      <c r="D99" s="24">
        <v>31774.876810000002</v>
      </c>
      <c r="E99" s="24">
        <f t="shared" si="16"/>
        <v>-2789.2291899999982</v>
      </c>
      <c r="F99" s="7">
        <f t="shared" si="14"/>
        <v>-8.0697275665107497</v>
      </c>
      <c r="G99" s="33"/>
    </row>
    <row r="100" spans="1:7" ht="17.25" customHeight="1" x14ac:dyDescent="0.25">
      <c r="A100" s="14"/>
      <c r="B100" s="57" t="s">
        <v>18</v>
      </c>
      <c r="C100" s="25">
        <f>SUM(C89:C99)</f>
        <v>330250.36100000003</v>
      </c>
      <c r="D100" s="25">
        <f>SUM(D89:D99)</f>
        <v>307418.59748</v>
      </c>
      <c r="E100" s="25">
        <f t="shared" si="16"/>
        <v>-22831.763520000037</v>
      </c>
      <c r="F100" s="8">
        <f>D100/C100*100-100</f>
        <v>-6.9134711770988986</v>
      </c>
      <c r="G100" s="33"/>
    </row>
    <row r="101" spans="1:7" ht="23.25" customHeight="1" x14ac:dyDescent="0.25">
      <c r="A101" s="14">
        <v>10</v>
      </c>
      <c r="B101" s="64" t="s">
        <v>178</v>
      </c>
      <c r="C101" s="64"/>
      <c r="D101" s="64"/>
      <c r="E101" s="64"/>
      <c r="F101" s="86"/>
      <c r="G101" s="33"/>
    </row>
    <row r="102" spans="1:7" ht="49.5" customHeight="1" x14ac:dyDescent="0.25">
      <c r="A102" s="15">
        <v>1</v>
      </c>
      <c r="B102" s="31" t="s">
        <v>195</v>
      </c>
      <c r="C102" s="24">
        <v>4443.3649999999998</v>
      </c>
      <c r="D102" s="24">
        <v>1789.99002</v>
      </c>
      <c r="E102" s="24">
        <f>D102-C102</f>
        <v>-2653.3749799999996</v>
      </c>
      <c r="F102" s="7">
        <f t="shared" si="14"/>
        <v>-59.715440437596278</v>
      </c>
      <c r="G102" s="33"/>
    </row>
    <row r="103" spans="1:7" ht="50.25" customHeight="1" x14ac:dyDescent="0.25">
      <c r="A103" s="15">
        <v>2</v>
      </c>
      <c r="B103" s="31" t="s">
        <v>321</v>
      </c>
      <c r="C103" s="24">
        <v>70</v>
      </c>
      <c r="D103" s="24">
        <v>70</v>
      </c>
      <c r="E103" s="24">
        <f>D103-C103</f>
        <v>0</v>
      </c>
      <c r="F103" s="7">
        <f t="shared" si="14"/>
        <v>0</v>
      </c>
      <c r="G103" s="33"/>
    </row>
    <row r="104" spans="1:7" ht="17.25" customHeight="1" x14ac:dyDescent="0.25">
      <c r="A104" s="14"/>
      <c r="B104" s="57" t="s">
        <v>18</v>
      </c>
      <c r="C104" s="25">
        <f>C103+C102</f>
        <v>4513.3649999999998</v>
      </c>
      <c r="D104" s="25">
        <f>D103+D102</f>
        <v>1859.99002</v>
      </c>
      <c r="E104" s="25">
        <f>D104-C104</f>
        <v>-2653.3749799999996</v>
      </c>
      <c r="F104" s="8">
        <f t="shared" si="14"/>
        <v>-58.789284270162064</v>
      </c>
      <c r="G104" s="33"/>
    </row>
    <row r="105" spans="1:7" ht="27.75" customHeight="1" x14ac:dyDescent="0.25">
      <c r="A105" s="14">
        <v>11</v>
      </c>
      <c r="B105" s="64" t="s">
        <v>180</v>
      </c>
      <c r="C105" s="64"/>
      <c r="D105" s="64"/>
      <c r="E105" s="64"/>
      <c r="F105" s="86"/>
      <c r="G105" s="33"/>
    </row>
    <row r="106" spans="1:7" ht="39" customHeight="1" x14ac:dyDescent="0.25">
      <c r="A106" s="15">
        <v>1</v>
      </c>
      <c r="B106" s="19" t="s">
        <v>179</v>
      </c>
      <c r="C106" s="24">
        <v>4207.8</v>
      </c>
      <c r="D106" s="24">
        <v>4005.56077</v>
      </c>
      <c r="E106" s="24">
        <f>D106-C106</f>
        <v>-202.23923000000013</v>
      </c>
      <c r="F106" s="7">
        <f>D106/C106*100-100</f>
        <v>-4.8062937877275544</v>
      </c>
      <c r="G106" s="33"/>
    </row>
    <row r="107" spans="1:7" ht="48.75" customHeight="1" x14ac:dyDescent="0.25">
      <c r="A107" s="15">
        <v>2</v>
      </c>
      <c r="B107" s="19" t="s">
        <v>301</v>
      </c>
      <c r="C107" s="24">
        <v>10</v>
      </c>
      <c r="D107" s="24">
        <v>0</v>
      </c>
      <c r="E107" s="24">
        <f>D107-C107</f>
        <v>-10</v>
      </c>
      <c r="F107" s="7">
        <f>D107/C107*100-100</f>
        <v>-100</v>
      </c>
      <c r="G107" s="33"/>
    </row>
    <row r="108" spans="1:7" ht="17.25" customHeight="1" x14ac:dyDescent="0.25">
      <c r="A108" s="14"/>
      <c r="B108" s="57" t="s">
        <v>18</v>
      </c>
      <c r="C108" s="25">
        <f>SUM(C106:C107)</f>
        <v>4217.8</v>
      </c>
      <c r="D108" s="25">
        <f>SUM(D106:D107)</f>
        <v>4005.56077</v>
      </c>
      <c r="E108" s="25">
        <f>D108-C108</f>
        <v>-212.23923000000013</v>
      </c>
      <c r="F108" s="8">
        <f>D108/C108*100-100</f>
        <v>-5.0319889515861433</v>
      </c>
      <c r="G108" s="33"/>
    </row>
    <row r="109" spans="1:7" ht="26.25" customHeight="1" x14ac:dyDescent="0.25">
      <c r="A109" s="14">
        <v>12</v>
      </c>
      <c r="B109" s="64" t="s">
        <v>126</v>
      </c>
      <c r="C109" s="84"/>
      <c r="D109" s="84"/>
      <c r="E109" s="84"/>
      <c r="F109" s="85"/>
      <c r="G109" s="33"/>
    </row>
    <row r="110" spans="1:7" ht="32.25" customHeight="1" x14ac:dyDescent="0.25">
      <c r="A110" s="15">
        <v>1</v>
      </c>
      <c r="B110" s="19" t="s">
        <v>181</v>
      </c>
      <c r="C110" s="24">
        <v>205063.913</v>
      </c>
      <c r="D110" s="24">
        <v>200521.42014</v>
      </c>
      <c r="E110" s="24">
        <f>D110-C110</f>
        <v>-4542.4928599999985</v>
      </c>
      <c r="F110" s="7">
        <f>D110/C110*100-100</f>
        <v>-2.2151595536948605</v>
      </c>
      <c r="G110" s="33"/>
    </row>
    <row r="111" spans="1:7" ht="33.75" customHeight="1" x14ac:dyDescent="0.25">
      <c r="A111" s="15">
        <v>2</v>
      </c>
      <c r="B111" s="19" t="s">
        <v>182</v>
      </c>
      <c r="C111" s="24">
        <v>111161.26300000001</v>
      </c>
      <c r="D111" s="24">
        <v>63958.40393</v>
      </c>
      <c r="E111" s="24">
        <f>D111-C111</f>
        <v>-47202.859070000006</v>
      </c>
      <c r="F111" s="7">
        <f>D111/C111*100-100</f>
        <v>-42.463406582561049</v>
      </c>
      <c r="G111" s="33"/>
    </row>
    <row r="112" spans="1:7" ht="31.5" x14ac:dyDescent="0.25">
      <c r="A112" s="15">
        <v>3</v>
      </c>
      <c r="B112" s="19" t="s">
        <v>183</v>
      </c>
      <c r="C112" s="24">
        <v>194076.82699999999</v>
      </c>
      <c r="D112" s="24">
        <v>160006.16329</v>
      </c>
      <c r="E112" s="24">
        <f>D112-C112</f>
        <v>-34070.663709999993</v>
      </c>
      <c r="F112" s="7">
        <f>D112/C112*100-100</f>
        <v>-17.555245639913522</v>
      </c>
      <c r="G112" s="33"/>
    </row>
    <row r="113" spans="1:7" ht="31.5" x14ac:dyDescent="0.25">
      <c r="A113" s="15">
        <v>4</v>
      </c>
      <c r="B113" s="19" t="s">
        <v>196</v>
      </c>
      <c r="C113" s="24">
        <v>24901.058000000001</v>
      </c>
      <c r="D113" s="24">
        <v>8051.0449200000003</v>
      </c>
      <c r="E113" s="24">
        <f>D113-C113</f>
        <v>-16850.013080000001</v>
      </c>
      <c r="F113" s="7">
        <f>D113/C113*100-100</f>
        <v>-67.667860056387966</v>
      </c>
      <c r="G113" s="33"/>
    </row>
    <row r="114" spans="1:7" ht="17.25" customHeight="1" x14ac:dyDescent="0.25">
      <c r="A114" s="14"/>
      <c r="B114" s="57" t="s">
        <v>18</v>
      </c>
      <c r="C114" s="25">
        <f>SUM(C110:C113)</f>
        <v>535203.06099999999</v>
      </c>
      <c r="D114" s="25">
        <f>SUM(D110:D113)</f>
        <v>432537.03227999998</v>
      </c>
      <c r="E114" s="25">
        <f>D114-C114</f>
        <v>-102666.02872</v>
      </c>
      <c r="F114" s="8">
        <f>D114/C114*100-100</f>
        <v>-19.182631079907082</v>
      </c>
      <c r="G114" s="33"/>
    </row>
    <row r="115" spans="1:7" ht="27" customHeight="1" x14ac:dyDescent="0.25">
      <c r="A115" s="14">
        <v>13</v>
      </c>
      <c r="B115" s="64" t="s">
        <v>127</v>
      </c>
      <c r="C115" s="82"/>
      <c r="D115" s="82"/>
      <c r="E115" s="82"/>
      <c r="F115" s="83"/>
      <c r="G115" s="33"/>
    </row>
    <row r="116" spans="1:7" ht="23.25" customHeight="1" x14ac:dyDescent="0.25">
      <c r="A116" s="15">
        <v>1</v>
      </c>
      <c r="B116" s="19" t="s">
        <v>184</v>
      </c>
      <c r="C116" s="24">
        <v>51380.947</v>
      </c>
      <c r="D116" s="24">
        <v>49682.875180000003</v>
      </c>
      <c r="E116" s="24">
        <f>D116-C116</f>
        <v>-1698.0718199999974</v>
      </c>
      <c r="F116" s="7">
        <f>D116/C116*100-100</f>
        <v>-3.3048667242353389</v>
      </c>
      <c r="G116" s="33"/>
    </row>
    <row r="117" spans="1:7" ht="23.25" customHeight="1" x14ac:dyDescent="0.25">
      <c r="A117" s="15">
        <v>2</v>
      </c>
      <c r="B117" s="19" t="s">
        <v>214</v>
      </c>
      <c r="C117" s="24">
        <v>12.052</v>
      </c>
      <c r="D117" s="24">
        <v>11.356199999999999</v>
      </c>
      <c r="E117" s="24">
        <f>D117-C117</f>
        <v>-0.6958000000000002</v>
      </c>
      <c r="F117" s="7">
        <f>D117/C117*100-100</f>
        <v>-5.7733156322602071</v>
      </c>
      <c r="G117" s="33"/>
    </row>
    <row r="118" spans="1:7" ht="17.25" customHeight="1" x14ac:dyDescent="0.25">
      <c r="A118" s="14"/>
      <c r="B118" s="57" t="s">
        <v>18</v>
      </c>
      <c r="C118" s="25">
        <f>SUM(C116:C117)</f>
        <v>51392.999000000003</v>
      </c>
      <c r="D118" s="25">
        <f>SUM(D116:D117)</f>
        <v>49694.231380000005</v>
      </c>
      <c r="E118" s="25">
        <f>D118-C118</f>
        <v>-1698.7676199999987</v>
      </c>
      <c r="F118" s="8">
        <f>D118/C118*100-100</f>
        <v>-3.3054455919180725</v>
      </c>
      <c r="G118" s="33"/>
    </row>
    <row r="119" spans="1:7" ht="21.75" customHeight="1" x14ac:dyDescent="0.25">
      <c r="A119" s="14">
        <v>14</v>
      </c>
      <c r="B119" s="64" t="s">
        <v>185</v>
      </c>
      <c r="C119" s="82"/>
      <c r="D119" s="82"/>
      <c r="E119" s="82"/>
      <c r="F119" s="83"/>
      <c r="G119" s="33"/>
    </row>
    <row r="120" spans="1:7" ht="22.5" customHeight="1" x14ac:dyDescent="0.25">
      <c r="A120" s="15">
        <v>1</v>
      </c>
      <c r="B120" s="31" t="s">
        <v>186</v>
      </c>
      <c r="C120" s="24">
        <v>10227.115</v>
      </c>
      <c r="D120" s="24">
        <v>6313.1143300000003</v>
      </c>
      <c r="E120" s="24">
        <f>D120-C120</f>
        <v>-3914.0006699999994</v>
      </c>
      <c r="F120" s="7">
        <f>D120/C120*100-100</f>
        <v>-38.270818994408486</v>
      </c>
      <c r="G120" s="33"/>
    </row>
    <row r="121" spans="1:7" ht="35.25" customHeight="1" x14ac:dyDescent="0.25">
      <c r="A121" s="15">
        <v>2</v>
      </c>
      <c r="B121" s="31" t="s">
        <v>187</v>
      </c>
      <c r="C121" s="24">
        <v>39954.915000000001</v>
      </c>
      <c r="D121" s="24">
        <v>37775.82473</v>
      </c>
      <c r="E121" s="24">
        <f>D121-C121</f>
        <v>-2179.0902700000006</v>
      </c>
      <c r="F121" s="7">
        <f>D121/C121*100-100</f>
        <v>-5.4538728714602485</v>
      </c>
      <c r="G121" s="33"/>
    </row>
    <row r="122" spans="1:7" ht="36" customHeight="1" x14ac:dyDescent="0.25">
      <c r="A122" s="23">
        <v>3</v>
      </c>
      <c r="B122" s="31" t="s">
        <v>291</v>
      </c>
      <c r="C122" s="24">
        <v>1072.182</v>
      </c>
      <c r="D122" s="24">
        <v>585</v>
      </c>
      <c r="E122" s="24">
        <f>D122-C122</f>
        <v>-487.18200000000002</v>
      </c>
      <c r="F122" s="7">
        <v>0</v>
      </c>
      <c r="G122" s="33"/>
    </row>
    <row r="123" spans="1:7" s="13" customFormat="1" ht="22.5" customHeight="1" x14ac:dyDescent="0.25">
      <c r="A123" s="22"/>
      <c r="B123" s="57" t="s">
        <v>18</v>
      </c>
      <c r="C123" s="25">
        <f>SUM(C120:C122)</f>
        <v>51254.212</v>
      </c>
      <c r="D123" s="25">
        <f>SUM(D120:D122)</f>
        <v>44673.939060000004</v>
      </c>
      <c r="E123" s="25">
        <f>D123-C123</f>
        <v>-6580.2729399999953</v>
      </c>
      <c r="F123" s="8">
        <f>D123/C123*100-100</f>
        <v>-12.838501819128538</v>
      </c>
      <c r="G123" s="33"/>
    </row>
    <row r="124" spans="1:7" s="13" customFormat="1" ht="29.25" customHeight="1" x14ac:dyDescent="0.25">
      <c r="A124" s="22">
        <v>15</v>
      </c>
      <c r="B124" s="79" t="s">
        <v>140</v>
      </c>
      <c r="C124" s="80"/>
      <c r="D124" s="80"/>
      <c r="E124" s="80"/>
      <c r="F124" s="81"/>
      <c r="G124" s="33"/>
    </row>
    <row r="125" spans="1:7" ht="48.75" customHeight="1" x14ac:dyDescent="0.25">
      <c r="A125" s="23">
        <v>1</v>
      </c>
      <c r="B125" s="32" t="s">
        <v>188</v>
      </c>
      <c r="C125" s="28">
        <v>16982.2</v>
      </c>
      <c r="D125" s="28">
        <v>15781.403120000001</v>
      </c>
      <c r="E125" s="24">
        <f>D125-C125</f>
        <v>-1200.7968799999999</v>
      </c>
      <c r="F125" s="7">
        <f>D125/C125*100-100</f>
        <v>-7.0709147224741145</v>
      </c>
      <c r="G125" s="33"/>
    </row>
    <row r="126" spans="1:7" ht="34.5" customHeight="1" x14ac:dyDescent="0.25">
      <c r="A126" s="23">
        <v>2</v>
      </c>
      <c r="B126" s="32" t="s">
        <v>197</v>
      </c>
      <c r="C126" s="28">
        <v>169326.74</v>
      </c>
      <c r="D126" s="28">
        <v>105983.1216</v>
      </c>
      <c r="E126" s="24">
        <f>D126-C126</f>
        <v>-63343.618399999992</v>
      </c>
      <c r="F126" s="7">
        <v>0</v>
      </c>
      <c r="G126" s="33"/>
    </row>
    <row r="127" spans="1:7" ht="35.25" customHeight="1" x14ac:dyDescent="0.25">
      <c r="A127" s="23">
        <v>3</v>
      </c>
      <c r="B127" s="32" t="s">
        <v>189</v>
      </c>
      <c r="C127" s="28">
        <v>28925.897000000001</v>
      </c>
      <c r="D127" s="28">
        <v>25487.169109999999</v>
      </c>
      <c r="E127" s="24">
        <f>D127-C127</f>
        <v>-3438.7278900000019</v>
      </c>
      <c r="F127" s="7">
        <f>D127/C127*100-100</f>
        <v>-11.888059651183852</v>
      </c>
      <c r="G127" s="33"/>
    </row>
    <row r="128" spans="1:7" s="13" customFormat="1" ht="21" customHeight="1" x14ac:dyDescent="0.25">
      <c r="A128" s="22"/>
      <c r="B128" s="56" t="s">
        <v>18</v>
      </c>
      <c r="C128" s="29">
        <f>SUM(C125:C127)</f>
        <v>215234.837</v>
      </c>
      <c r="D128" s="29">
        <f>SUM(D125:D127)</f>
        <v>147251.69383</v>
      </c>
      <c r="E128" s="29">
        <f>SUM(E125:E127)</f>
        <v>-67983.143169999996</v>
      </c>
      <c r="F128" s="8">
        <f>D128/C128*100-100</f>
        <v>-31.585566777928236</v>
      </c>
      <c r="G128" s="33"/>
    </row>
    <row r="129" spans="1:7" s="13" customFormat="1" ht="21" customHeight="1" x14ac:dyDescent="0.25">
      <c r="A129" s="22">
        <v>16</v>
      </c>
      <c r="B129" s="56" t="s">
        <v>226</v>
      </c>
      <c r="C129" s="29"/>
      <c r="D129" s="29"/>
      <c r="E129" s="29"/>
      <c r="F129" s="1"/>
      <c r="G129" s="33"/>
    </row>
    <row r="130" spans="1:7" ht="36.75" customHeight="1" x14ac:dyDescent="0.25">
      <c r="A130" s="23">
        <v>1</v>
      </c>
      <c r="B130" s="32" t="s">
        <v>240</v>
      </c>
      <c r="C130" s="28">
        <v>63.86</v>
      </c>
      <c r="D130" s="28">
        <v>62.091999999999999</v>
      </c>
      <c r="E130" s="28">
        <f>D130-C130</f>
        <v>-1.7680000000000007</v>
      </c>
      <c r="F130" s="2">
        <f>D130/C130*100-100</f>
        <v>-2.7685562167240789</v>
      </c>
      <c r="G130" s="33"/>
    </row>
    <row r="131" spans="1:7" ht="21.75" customHeight="1" x14ac:dyDescent="0.25">
      <c r="A131" s="23">
        <v>2</v>
      </c>
      <c r="B131" s="32" t="s">
        <v>241</v>
      </c>
      <c r="C131" s="28">
        <v>10636.941000000001</v>
      </c>
      <c r="D131" s="28">
        <v>9439.0905500000008</v>
      </c>
      <c r="E131" s="28">
        <f>D131-C131</f>
        <v>-1197.8504499999999</v>
      </c>
      <c r="F131" s="2">
        <v>0</v>
      </c>
      <c r="G131" s="33"/>
    </row>
    <row r="132" spans="1:7" s="13" customFormat="1" ht="21" customHeight="1" x14ac:dyDescent="0.25">
      <c r="A132" s="22"/>
      <c r="B132" s="3" t="s">
        <v>18</v>
      </c>
      <c r="C132" s="29">
        <f>SUM(C130:C131)</f>
        <v>10700.801000000001</v>
      </c>
      <c r="D132" s="29">
        <f>SUM(D130:D131)</f>
        <v>9501.1825500000014</v>
      </c>
      <c r="E132" s="29">
        <f>D132-C132</f>
        <v>-1199.6184499999999</v>
      </c>
      <c r="F132" s="1">
        <f>D132/C132*100-100</f>
        <v>-11.210548163637469</v>
      </c>
    </row>
    <row r="133" spans="1:7" ht="24" customHeight="1" thickBot="1" x14ac:dyDescent="0.3">
      <c r="A133" s="16"/>
      <c r="B133" s="17" t="s">
        <v>40</v>
      </c>
      <c r="C133" s="30">
        <f>C22+C34+C43+C52+C56+C70+C79+C87+C100+C104+C108+C114+C118+C123+C128+C132</f>
        <v>9794999.5672200006</v>
      </c>
      <c r="D133" s="30">
        <f>D22+D34+D43+D52+D56+D70+D79+D87+D100+D104+D108+D114+D118+D123+D128+D132</f>
        <v>8520328.4363599997</v>
      </c>
      <c r="E133" s="30">
        <f>D133-C133</f>
        <v>-1274671.1308600008</v>
      </c>
      <c r="F133" s="18">
        <f>D133/C133*100-100</f>
        <v>-13.013488383662846</v>
      </c>
    </row>
    <row r="134" spans="1:7" ht="15.75" x14ac:dyDescent="0.25">
      <c r="A134" s="9"/>
      <c r="B134" s="10"/>
      <c r="C134" s="11"/>
      <c r="D134" s="11"/>
      <c r="E134" s="11"/>
      <c r="F134" s="12"/>
    </row>
  </sheetData>
  <mergeCells count="23">
    <mergeCell ref="E5:F5"/>
    <mergeCell ref="E3:F3"/>
    <mergeCell ref="A1:F2"/>
    <mergeCell ref="A4:A6"/>
    <mergeCell ref="B4:B6"/>
    <mergeCell ref="C5:C6"/>
    <mergeCell ref="D5:D6"/>
    <mergeCell ref="C4:F4"/>
    <mergeCell ref="B124:F124"/>
    <mergeCell ref="B119:F119"/>
    <mergeCell ref="B115:F115"/>
    <mergeCell ref="B8:F8"/>
    <mergeCell ref="B23:F23"/>
    <mergeCell ref="B35:F35"/>
    <mergeCell ref="B44:F44"/>
    <mergeCell ref="B53:F53"/>
    <mergeCell ref="B57:F57"/>
    <mergeCell ref="B71:F71"/>
    <mergeCell ref="B80:F80"/>
    <mergeCell ref="B88:F88"/>
    <mergeCell ref="B101:F101"/>
    <mergeCell ref="B105:F105"/>
    <mergeCell ref="B109:F109"/>
  </mergeCells>
  <pageMargins left="0.31496062992125984" right="0.11811023622047245" top="0.39370078740157483" bottom="0" header="0.31496062992125984" footer="0.31496062992125984"/>
  <pageSetup paperSize="9" scale="62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приложение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соц экон прогнозов</dc:creator>
  <cp:lastModifiedBy>Лали Зурабовна Буркова</cp:lastModifiedBy>
  <cp:lastPrinted>2021-04-14T04:46:47Z</cp:lastPrinted>
  <dcterms:created xsi:type="dcterms:W3CDTF">2014-03-06T06:15:16Z</dcterms:created>
  <dcterms:modified xsi:type="dcterms:W3CDTF">2022-12-12T12:03:04Z</dcterms:modified>
</cp:coreProperties>
</file>