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Материалы на Думу Проект бюджета\2.Уточненный с учетом изменения межбюджетки\"/>
    </mc:Choice>
  </mc:AlternateContent>
  <bookViews>
    <workbookView xWindow="0" yWindow="0" windowWidth="28800" windowHeight="11535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0" l="1"/>
  <c r="C63" i="10"/>
  <c r="D68" i="10" l="1"/>
  <c r="D67" i="10"/>
  <c r="C67" i="10"/>
  <c r="D71" i="10" l="1"/>
  <c r="D70" i="10" s="1"/>
  <c r="C71" i="10"/>
  <c r="C70" i="10" s="1"/>
  <c r="D69" i="10"/>
  <c r="C69" i="10"/>
  <c r="C68" i="10"/>
  <c r="D66" i="10"/>
  <c r="C66" i="10"/>
  <c r="D64" i="10"/>
  <c r="C64" i="10"/>
  <c r="D62" i="10"/>
  <c r="C62" i="10"/>
  <c r="D60" i="10"/>
  <c r="C60" i="10"/>
  <c r="D54" i="10"/>
  <c r="C54" i="10"/>
  <c r="D43" i="10"/>
  <c r="C43" i="10"/>
  <c r="D42" i="10"/>
  <c r="C42" i="10"/>
  <c r="D41" i="10"/>
  <c r="C41" i="10"/>
  <c r="D38" i="10"/>
  <c r="C38" i="10"/>
  <c r="D29" i="10"/>
  <c r="C29" i="10"/>
  <c r="D23" i="10"/>
  <c r="C23" i="10"/>
  <c r="D20" i="10"/>
  <c r="C20" i="10"/>
  <c r="D17" i="10"/>
  <c r="C17" i="10"/>
  <c r="D11" i="10"/>
  <c r="C11" i="10"/>
  <c r="D9" i="10"/>
  <c r="C9" i="10"/>
  <c r="D40" i="10" l="1"/>
  <c r="D15" i="10"/>
  <c r="D8" i="10"/>
  <c r="C15" i="10"/>
  <c r="C8" i="10" s="1"/>
  <c r="D47" i="10"/>
  <c r="D28" i="10" s="1"/>
  <c r="D7" i="10" s="1"/>
  <c r="C47" i="10"/>
  <c r="C40" i="10"/>
  <c r="C28" i="10" l="1"/>
  <c r="C7" i="10" s="1"/>
  <c r="C76" i="10" s="1"/>
  <c r="D76" i="10"/>
  <c r="D78" i="10"/>
  <c r="D77" i="10"/>
  <c r="C78" i="10"/>
  <c r="C77" i="10"/>
</calcChain>
</file>

<file path=xl/sharedStrings.xml><?xml version="1.0" encoding="utf-8"?>
<sst xmlns="http://schemas.openxmlformats.org/spreadsheetml/2006/main" count="148" uniqueCount="148">
  <si>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</si>
  <si>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</si>
  <si>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</si>
  <si>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</si>
  <si>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</si>
  <si>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</si>
  <si>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</si>
  <si>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</si>
  <si>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</si>
  <si>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</si>
  <si>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</si>
  <si>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</si>
  <si>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</si>
  <si>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</si>
  <si>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</si>
  <si>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</si>
  <si>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</si>
  <si>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</si>
  <si>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</si>
  <si>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</si>
  <si>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</si>
  <si>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</si>
  <si>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</si>
  <si>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</si>
  <si>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</si>
  <si>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</si>
  <si>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</si>
  <si>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</si>
  <si>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</si>
  <si>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</si>
  <si>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</si>
  <si>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</si>
  <si>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</si>
  <si>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</si>
  <si>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</si>
  <si>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</si>
  <si>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</si>
  <si>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</si>
  <si>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</si>
  <si>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</si>
  <si>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</si>
  <si>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</si>
  <si>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</si>
  <si>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</si>
  <si>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</si>
  <si>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</si>
  <si>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</si>
  <si>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</si>
  <si>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</si>
  <si>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</si>
  <si>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</si>
  <si>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</si>
  <si>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</si>
  <si>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</si>
  <si>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</si>
  <si>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</si>
  <si>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</si>
  <si>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</si>
  <si>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</si>
  <si>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</si>
  <si>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</si>
  <si>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</si>
  <si>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</si>
  <si>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</si>
  <si>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</si>
  <si>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</si>
  <si>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</si>
  <si>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</si>
  <si>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</si>
  <si>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</si>
  <si>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</si>
  <si>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</si>
  <si>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</si>
  <si>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</si>
  <si>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</si>
  <si>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</si>
  <si>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</si>
  <si>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</si>
  <si>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</si>
  <si>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</si>
  <si>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</si>
  <si>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</si>
  <si>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</si>
  <si>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</si>
  <si>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</si>
  <si>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</si>
  <si>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</si>
  <si>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</si>
  <si>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</si>
  <si>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</si>
  <si>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</si>
  <si>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</si>
  <si>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</si>
  <si>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</si>
  <si>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</si>
  <si>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</si>
  <si>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</si>
  <si>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</si>
  <si>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</si>
  <si>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</si>
  <si>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</si>
  <si>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</si>
  <si>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</si>
  <si>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</si>
  <si>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</si>
  <si>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</si>
  <si>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</si>
  <si>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</si>
  <si>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</si>
  <si>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</si>
  <si>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</si>
  <si>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</si>
  <si>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</si>
  <si>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</si>
  <si>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</si>
  <si>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</si>
  <si>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</si>
  <si>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</si>
  <si>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</si>
  <si>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</si>
  <si>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</si>
  <si>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</si>
  <si>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</si>
  <si>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</si>
  <si>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</si>
  <si>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</si>
  <si>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</si>
  <si>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</si>
  <si>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</si>
  <si>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</si>
  <si>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</si>
  <si>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</si>
  <si>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</si>
  <si>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</si>
  <si>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</si>
  <si>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</si>
  <si>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</si>
  <si>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</si>
  <si>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</si>
  <si>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</si>
  <si>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</si>
  <si>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</si>
  <si>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от ___________№ _______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</si>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</sst>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8"/>
  <sheetViews>
    <sheetView showGridLines="0" tabSelected="1" topLeftCell="A67" zoomScale="90" zoomScaleNormal="90" workbookViewId="0">
      <pane xSplit="2" topLeftCell="C1" activePane="topRight" state="frozen"/>
      <selection pane="topRight" activeCell="D70" sqref="D70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140</v>
      </c>
    </row>
    <row r="2" spans="1:4" ht="21" customHeight="1" x14ac:dyDescent="0.25">
      <c r="D2" s="25" t="s">
        <v>141</v>
      </c>
    </row>
    <row r="3" spans="1:4" ht="15.75" x14ac:dyDescent="0.25">
      <c r="A3" s="23"/>
      <c r="B3" s="2"/>
      <c r="D3" s="25" t="s">
        <v>142</v>
      </c>
    </row>
    <row r="4" spans="1:4" ht="15.75" x14ac:dyDescent="0.2">
      <c r="A4" s="29" t="s">
        <v>143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118</v>
      </c>
      <c r="D6" s="24" t="s">
        <v>127</v>
      </c>
    </row>
    <row r="7" spans="1:4" ht="27" customHeight="1" x14ac:dyDescent="0.2">
      <c r="A7" s="3" t="s">
        <v>3</v>
      </c>
      <c r="B7" s="15" t="s">
        <v>4</v>
      </c>
      <c r="C7" s="18">
        <f>C8+C28</f>
        <v>4481638954</v>
      </c>
      <c r="D7" s="18">
        <f>D8+D28</f>
        <v>4571724954</v>
      </c>
    </row>
    <row r="8" spans="1:4" ht="15.75" outlineLevel="1" x14ac:dyDescent="0.2">
      <c r="A8" s="3"/>
      <c r="B8" s="4" t="s">
        <v>5</v>
      </c>
      <c r="C8" s="18">
        <f>C9+C10+C11+C15+C23</f>
        <v>3984331600</v>
      </c>
      <c r="D8" s="18">
        <f>D9+D10+D11+D15+D23</f>
        <v>4082925400</v>
      </c>
    </row>
    <row r="9" spans="1:4" ht="19.5" customHeight="1" outlineLevel="2" x14ac:dyDescent="0.2">
      <c r="A9" s="5" t="s">
        <v>6</v>
      </c>
      <c r="B9" s="6" t="s">
        <v>144</v>
      </c>
      <c r="C9" s="19">
        <f>2357944000+764370300</f>
        <v>3122314300</v>
      </c>
      <c r="D9" s="19">
        <f>2452262000+768509500</f>
        <v>3220771500</v>
      </c>
    </row>
    <row r="10" spans="1:4" ht="33.75" customHeight="1" outlineLevel="1" x14ac:dyDescent="0.2">
      <c r="A10" s="5" t="s">
        <v>107</v>
      </c>
      <c r="B10" s="8" t="s">
        <v>105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106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 t="shared" ref="C23:D23" si="3">C24+C26+C25</f>
        <v>24178100</v>
      </c>
      <c r="D23" s="19">
        <f t="shared" si="3"/>
        <v>24194200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128</v>
      </c>
      <c r="B25" s="6" t="s">
        <v>134</v>
      </c>
      <c r="C25" s="19">
        <v>10000</v>
      </c>
      <c r="D25" s="19">
        <v>10000</v>
      </c>
    </row>
    <row r="26" spans="1:4" s="9" customFormat="1" ht="63.75" customHeight="1" outlineLevel="3" x14ac:dyDescent="0.2">
      <c r="A26" s="5" t="s">
        <v>70</v>
      </c>
      <c r="B26" s="6" t="s">
        <v>71</v>
      </c>
      <c r="C26" s="19">
        <v>80000</v>
      </c>
      <c r="D26" s="19">
        <v>80000</v>
      </c>
    </row>
    <row r="27" spans="1:4" s="9" customFormat="1" ht="48.75" hidden="1" customHeight="1" outlineLevel="3" x14ac:dyDescent="0.2">
      <c r="A27" s="5" t="s">
        <v>133</v>
      </c>
      <c r="B27" s="6" t="s">
        <v>132</v>
      </c>
      <c r="C27" s="19"/>
      <c r="D27" s="19"/>
    </row>
    <row r="28" spans="1:4" s="13" customFormat="1" ht="15.75" outlineLevel="7" x14ac:dyDescent="0.2">
      <c r="A28" s="3"/>
      <c r="B28" s="12" t="s">
        <v>22</v>
      </c>
      <c r="C28" s="18">
        <f t="shared" ref="C28:D28" si="4">C29+C38+C40+C43+C47</f>
        <v>497307354</v>
      </c>
      <c r="D28" s="18">
        <f t="shared" si="4"/>
        <v>488799554</v>
      </c>
    </row>
    <row r="29" spans="1:4" s="9" customFormat="1" ht="31.5" outlineLevel="1" x14ac:dyDescent="0.2">
      <c r="A29" s="5" t="s">
        <v>23</v>
      </c>
      <c r="B29" s="10" t="s">
        <v>24</v>
      </c>
      <c r="C29" s="19">
        <f>SUM(C30:C37)</f>
        <v>405654922</v>
      </c>
      <c r="D29" s="19">
        <f>SUM(D30:D37)</f>
        <v>404478622</v>
      </c>
    </row>
    <row r="30" spans="1:4" s="9" customFormat="1" ht="50.25" customHeight="1" outlineLevel="3" x14ac:dyDescent="0.2">
      <c r="A30" s="5" t="s">
        <v>72</v>
      </c>
      <c r="B30" s="6" t="s">
        <v>73</v>
      </c>
      <c r="C30" s="19">
        <v>2052100</v>
      </c>
      <c r="D30" s="19">
        <v>2150800</v>
      </c>
    </row>
    <row r="31" spans="1:4" s="9" customFormat="1" ht="64.5" customHeight="1" outlineLevel="4" x14ac:dyDescent="0.2">
      <c r="A31" s="5" t="s">
        <v>25</v>
      </c>
      <c r="B31" s="7" t="s">
        <v>26</v>
      </c>
      <c r="C31" s="19">
        <v>350000000</v>
      </c>
      <c r="D31" s="19">
        <v>350000000</v>
      </c>
    </row>
    <row r="32" spans="1:4" s="9" customFormat="1" ht="63" customHeight="1" outlineLevel="4" x14ac:dyDescent="0.2">
      <c r="A32" s="5" t="s">
        <v>27</v>
      </c>
      <c r="B32" s="6" t="s">
        <v>28</v>
      </c>
      <c r="C32" s="19">
        <v>631300</v>
      </c>
      <c r="D32" s="19">
        <v>631300</v>
      </c>
    </row>
    <row r="33" spans="1:4" s="9" customFormat="1" ht="65.25" customHeight="1" outlineLevel="4" x14ac:dyDescent="0.2">
      <c r="A33" s="5" t="s">
        <v>29</v>
      </c>
      <c r="B33" s="6" t="s">
        <v>30</v>
      </c>
      <c r="C33" s="19">
        <v>191522</v>
      </c>
      <c r="D33" s="19">
        <v>191522</v>
      </c>
    </row>
    <row r="34" spans="1:4" s="9" customFormat="1" ht="31.5" outlineLevel="4" x14ac:dyDescent="0.2">
      <c r="A34" s="5" t="s">
        <v>31</v>
      </c>
      <c r="B34" s="6" t="s">
        <v>32</v>
      </c>
      <c r="C34" s="19">
        <v>46100000</v>
      </c>
      <c r="D34" s="19">
        <v>45000000</v>
      </c>
    </row>
    <row r="35" spans="1:4" s="9" customFormat="1" ht="47.25" outlineLevel="4" x14ac:dyDescent="0.2">
      <c r="A35" s="5" t="s">
        <v>74</v>
      </c>
      <c r="B35" s="6" t="s">
        <v>75</v>
      </c>
      <c r="C35" s="19">
        <v>880000</v>
      </c>
      <c r="D35" s="19">
        <v>705000</v>
      </c>
    </row>
    <row r="36" spans="1:4" s="9" customFormat="1" ht="63" outlineLevel="4" x14ac:dyDescent="0.2">
      <c r="A36" s="5" t="s">
        <v>76</v>
      </c>
      <c r="B36" s="6" t="s">
        <v>77</v>
      </c>
      <c r="C36" s="19">
        <v>4000000</v>
      </c>
      <c r="D36" s="19">
        <v>4000000</v>
      </c>
    </row>
    <row r="37" spans="1:4" s="9" customFormat="1" ht="78.75" outlineLevel="4" x14ac:dyDescent="0.2">
      <c r="A37" s="5" t="s">
        <v>129</v>
      </c>
      <c r="B37" s="6" t="s">
        <v>135</v>
      </c>
      <c r="C37" s="19">
        <v>1800000</v>
      </c>
      <c r="D37" s="19">
        <v>1800000</v>
      </c>
    </row>
    <row r="38" spans="1:4" s="9" customFormat="1" ht="28.5" customHeight="1" outlineLevel="1" x14ac:dyDescent="0.2">
      <c r="A38" s="5" t="s">
        <v>33</v>
      </c>
      <c r="B38" s="10" t="s">
        <v>34</v>
      </c>
      <c r="C38" s="19">
        <f t="shared" ref="C38:D38" si="5">C39</f>
        <v>18061232</v>
      </c>
      <c r="D38" s="19">
        <f t="shared" si="5"/>
        <v>18061232</v>
      </c>
    </row>
    <row r="39" spans="1:4" s="9" customFormat="1" ht="25.5" customHeight="1" outlineLevel="2" x14ac:dyDescent="0.2">
      <c r="A39" s="5" t="s">
        <v>35</v>
      </c>
      <c r="B39" s="6" t="s">
        <v>36</v>
      </c>
      <c r="C39" s="19">
        <v>18061232</v>
      </c>
      <c r="D39" s="19">
        <v>18061232</v>
      </c>
    </row>
    <row r="40" spans="1:4" s="9" customFormat="1" ht="32.25" customHeight="1" outlineLevel="1" x14ac:dyDescent="0.2">
      <c r="A40" s="5" t="s">
        <v>78</v>
      </c>
      <c r="B40" s="10" t="s">
        <v>117</v>
      </c>
      <c r="C40" s="19">
        <f t="shared" ref="C40:D40" si="6">C41+C42</f>
        <v>7540500</v>
      </c>
      <c r="D40" s="19">
        <f t="shared" si="6"/>
        <v>7540500</v>
      </c>
    </row>
    <row r="41" spans="1:4" s="9" customFormat="1" ht="31.5" outlineLevel="4" x14ac:dyDescent="0.2">
      <c r="A41" s="5" t="s">
        <v>79</v>
      </c>
      <c r="B41" s="6" t="s">
        <v>80</v>
      </c>
      <c r="C41" s="19">
        <f t="shared" ref="C41:D41" si="7">5352000+127100</f>
        <v>5479100</v>
      </c>
      <c r="D41" s="19">
        <f t="shared" si="7"/>
        <v>5479100</v>
      </c>
    </row>
    <row r="42" spans="1:4" s="9" customFormat="1" ht="15.75" outlineLevel="4" x14ac:dyDescent="0.2">
      <c r="A42" s="5" t="s">
        <v>81</v>
      </c>
      <c r="B42" s="6" t="s">
        <v>82</v>
      </c>
      <c r="C42" s="19">
        <f t="shared" ref="C42:D42" si="8">2000000+30000+28400+3000</f>
        <v>2061400</v>
      </c>
      <c r="D42" s="19">
        <f t="shared" si="8"/>
        <v>2061400</v>
      </c>
    </row>
    <row r="43" spans="1:4" s="9" customFormat="1" ht="15.75" outlineLevel="1" x14ac:dyDescent="0.2">
      <c r="A43" s="5" t="s">
        <v>37</v>
      </c>
      <c r="B43" s="10" t="s">
        <v>38</v>
      </c>
      <c r="C43" s="19">
        <f t="shared" ref="C43:D43" si="9">SUM(C44:C46)</f>
        <v>48817500</v>
      </c>
      <c r="D43" s="19">
        <f t="shared" si="9"/>
        <v>41487000</v>
      </c>
    </row>
    <row r="44" spans="1:4" s="9" customFormat="1" ht="15.75" outlineLevel="3" x14ac:dyDescent="0.2">
      <c r="A44" s="5" t="s">
        <v>83</v>
      </c>
      <c r="B44" s="6" t="s">
        <v>84</v>
      </c>
      <c r="C44" s="19">
        <v>35313000</v>
      </c>
      <c r="D44" s="19">
        <v>28800000</v>
      </c>
    </row>
    <row r="45" spans="1:4" s="9" customFormat="1" ht="63" outlineLevel="4" x14ac:dyDescent="0.2">
      <c r="A45" s="5" t="s">
        <v>108</v>
      </c>
      <c r="B45" s="7" t="s">
        <v>109</v>
      </c>
      <c r="C45" s="19">
        <v>6004500</v>
      </c>
      <c r="D45" s="19">
        <v>5187000</v>
      </c>
    </row>
    <row r="46" spans="1:4" s="9" customFormat="1" ht="47.25" outlineLevel="4" x14ac:dyDescent="0.2">
      <c r="A46" s="5" t="s">
        <v>85</v>
      </c>
      <c r="B46" s="6" t="s">
        <v>86</v>
      </c>
      <c r="C46" s="19">
        <v>7500000</v>
      </c>
      <c r="D46" s="19">
        <v>7500000</v>
      </c>
    </row>
    <row r="47" spans="1:4" s="9" customFormat="1" ht="15.75" customHeight="1" outlineLevel="1" x14ac:dyDescent="0.2">
      <c r="A47" s="5" t="s">
        <v>39</v>
      </c>
      <c r="B47" s="10" t="s">
        <v>40</v>
      </c>
      <c r="C47" s="19">
        <f>SUM(C48:C69)</f>
        <v>17233200</v>
      </c>
      <c r="D47" s="19">
        <f>SUM(D48:D69)</f>
        <v>17232200</v>
      </c>
    </row>
    <row r="48" spans="1:4" s="9" customFormat="1" ht="63" outlineLevel="2" x14ac:dyDescent="0.2">
      <c r="A48" s="5" t="s">
        <v>87</v>
      </c>
      <c r="B48" s="6" t="s">
        <v>110</v>
      </c>
      <c r="C48" s="19">
        <v>50500</v>
      </c>
      <c r="D48" s="19">
        <v>50500</v>
      </c>
    </row>
    <row r="49" spans="1:4" s="9" customFormat="1" ht="86.25" customHeight="1" outlineLevel="2" x14ac:dyDescent="0.2">
      <c r="A49" s="5" t="s">
        <v>88</v>
      </c>
      <c r="B49" s="6" t="s">
        <v>111</v>
      </c>
      <c r="C49" s="19">
        <v>159900</v>
      </c>
      <c r="D49" s="19">
        <v>159900</v>
      </c>
    </row>
    <row r="50" spans="1:4" s="9" customFormat="1" ht="86.25" customHeight="1" outlineLevel="2" x14ac:dyDescent="0.2">
      <c r="A50" s="5" t="s">
        <v>130</v>
      </c>
      <c r="B50" s="6" t="s">
        <v>136</v>
      </c>
      <c r="C50" s="19">
        <v>1000</v>
      </c>
      <c r="D50" s="19">
        <v>1000</v>
      </c>
    </row>
    <row r="51" spans="1:4" s="9" customFormat="1" ht="63" outlineLevel="2" x14ac:dyDescent="0.2">
      <c r="A51" s="5" t="s">
        <v>89</v>
      </c>
      <c r="B51" s="6" t="s">
        <v>112</v>
      </c>
      <c r="C51" s="19">
        <v>4300</v>
      </c>
      <c r="D51" s="19">
        <v>4300</v>
      </c>
    </row>
    <row r="52" spans="1:4" s="9" customFormat="1" ht="78.75" outlineLevel="2" x14ac:dyDescent="0.2">
      <c r="A52" s="5" t="s">
        <v>119</v>
      </c>
      <c r="B52" s="6" t="s">
        <v>123</v>
      </c>
      <c r="C52" s="19">
        <v>849500</v>
      </c>
      <c r="D52" s="19">
        <v>849500</v>
      </c>
    </row>
    <row r="53" spans="1:4" s="9" customFormat="1" ht="78.75" outlineLevel="2" x14ac:dyDescent="0.2">
      <c r="A53" s="5" t="s">
        <v>122</v>
      </c>
      <c r="B53" s="6" t="s">
        <v>124</v>
      </c>
      <c r="C53" s="19">
        <v>130000</v>
      </c>
      <c r="D53" s="19">
        <v>130000</v>
      </c>
    </row>
    <row r="54" spans="1:4" s="9" customFormat="1" ht="83.25" customHeight="1" outlineLevel="2" x14ac:dyDescent="0.2">
      <c r="A54" s="5" t="s">
        <v>90</v>
      </c>
      <c r="B54" s="6" t="s">
        <v>91</v>
      </c>
      <c r="C54" s="19">
        <f>1150000+9200</f>
        <v>1159200</v>
      </c>
      <c r="D54" s="19">
        <f>1150000+10200</f>
        <v>1160200</v>
      </c>
    </row>
    <row r="55" spans="1:4" s="9" customFormat="1" ht="73.5" customHeight="1" outlineLevel="2" x14ac:dyDescent="0.2">
      <c r="A55" s="5" t="s">
        <v>121</v>
      </c>
      <c r="B55" s="6" t="s">
        <v>125</v>
      </c>
      <c r="C55" s="19">
        <v>27500</v>
      </c>
      <c r="D55" s="19">
        <v>27500</v>
      </c>
    </row>
    <row r="56" spans="1:4" s="9" customFormat="1" ht="99.75" customHeight="1" outlineLevel="2" x14ac:dyDescent="0.2">
      <c r="A56" s="5" t="s">
        <v>120</v>
      </c>
      <c r="B56" s="6" t="s">
        <v>126</v>
      </c>
      <c r="C56" s="19">
        <v>62500</v>
      </c>
      <c r="D56" s="19">
        <v>62500</v>
      </c>
    </row>
    <row r="57" spans="1:4" s="9" customFormat="1" ht="78.75" outlineLevel="2" x14ac:dyDescent="0.2">
      <c r="A57" s="5" t="s">
        <v>92</v>
      </c>
      <c r="B57" s="6" t="s">
        <v>93</v>
      </c>
      <c r="C57" s="19">
        <v>182900</v>
      </c>
      <c r="D57" s="19">
        <v>182900</v>
      </c>
    </row>
    <row r="58" spans="1:4" s="9" customFormat="1" ht="94.5" outlineLevel="3" x14ac:dyDescent="0.2">
      <c r="A58" s="5" t="s">
        <v>94</v>
      </c>
      <c r="B58" s="6" t="s">
        <v>145</v>
      </c>
      <c r="C58" s="19">
        <v>63900</v>
      </c>
      <c r="D58" s="19">
        <v>63900</v>
      </c>
    </row>
    <row r="59" spans="1:4" s="9" customFormat="1" ht="94.5" outlineLevel="3" x14ac:dyDescent="0.2">
      <c r="A59" s="5" t="s">
        <v>95</v>
      </c>
      <c r="B59" s="6" t="s">
        <v>146</v>
      </c>
      <c r="C59" s="19">
        <v>80000</v>
      </c>
      <c r="D59" s="19">
        <v>80000</v>
      </c>
    </row>
    <row r="60" spans="1:4" s="9" customFormat="1" ht="73.5" customHeight="1" outlineLevel="3" x14ac:dyDescent="0.2">
      <c r="A60" s="5" t="s">
        <v>96</v>
      </c>
      <c r="B60" s="6" t="s">
        <v>97</v>
      </c>
      <c r="C60" s="19">
        <f t="shared" ref="C60:D60" si="10">50000+32000</f>
        <v>82000</v>
      </c>
      <c r="D60" s="19">
        <f t="shared" si="10"/>
        <v>82000</v>
      </c>
    </row>
    <row r="61" spans="1:4" s="9" customFormat="1" ht="94.5" outlineLevel="3" x14ac:dyDescent="0.2">
      <c r="A61" s="5" t="s">
        <v>98</v>
      </c>
      <c r="B61" s="6" t="s">
        <v>147</v>
      </c>
      <c r="C61" s="19">
        <v>8800</v>
      </c>
      <c r="D61" s="19">
        <v>8800</v>
      </c>
    </row>
    <row r="62" spans="1:4" s="9" customFormat="1" ht="78.75" outlineLevel="3" x14ac:dyDescent="0.2">
      <c r="A62" s="5" t="s">
        <v>99</v>
      </c>
      <c r="B62" s="6" t="s">
        <v>100</v>
      </c>
      <c r="C62" s="19">
        <f>12000</f>
        <v>12000</v>
      </c>
      <c r="D62" s="19">
        <f>10000</f>
        <v>10000</v>
      </c>
    </row>
    <row r="63" spans="1:4" s="9" customFormat="1" ht="63" outlineLevel="3" x14ac:dyDescent="0.2">
      <c r="A63" s="5" t="s">
        <v>101</v>
      </c>
      <c r="B63" s="6" t="s">
        <v>102</v>
      </c>
      <c r="C63" s="19">
        <f>50000+30000+2188100</f>
        <v>2268100</v>
      </c>
      <c r="D63" s="19">
        <f>50000+30000+2188100</f>
        <v>2268100</v>
      </c>
    </row>
    <row r="64" spans="1:4" s="9" customFormat="1" ht="78.75" outlineLevel="3" x14ac:dyDescent="0.2">
      <c r="A64" s="5" t="s">
        <v>103</v>
      </c>
      <c r="B64" s="6" t="s">
        <v>104</v>
      </c>
      <c r="C64" s="19">
        <f t="shared" ref="C64:D64" si="11">25000+12000+4559700</f>
        <v>4596700</v>
      </c>
      <c r="D64" s="19">
        <f t="shared" si="11"/>
        <v>4596700</v>
      </c>
    </row>
    <row r="65" spans="1:4" s="9" customFormat="1" ht="126" outlineLevel="3" x14ac:dyDescent="0.2">
      <c r="A65" s="5" t="s">
        <v>131</v>
      </c>
      <c r="B65" s="6" t="s">
        <v>137</v>
      </c>
      <c r="C65" s="19">
        <v>437700</v>
      </c>
      <c r="D65" s="19">
        <v>437700</v>
      </c>
    </row>
    <row r="66" spans="1:4" s="9" customFormat="1" ht="47.25" outlineLevel="1" x14ac:dyDescent="0.2">
      <c r="A66" s="5" t="s">
        <v>43</v>
      </c>
      <c r="B66" s="14" t="s">
        <v>44</v>
      </c>
      <c r="C66" s="19">
        <f t="shared" ref="C66:D66" si="12">393900+300</f>
        <v>394200</v>
      </c>
      <c r="D66" s="19">
        <f t="shared" si="12"/>
        <v>394200</v>
      </c>
    </row>
    <row r="67" spans="1:4" s="9" customFormat="1" ht="69.75" customHeight="1" outlineLevel="1" x14ac:dyDescent="0.2">
      <c r="A67" s="5" t="s">
        <v>45</v>
      </c>
      <c r="B67" s="14" t="s">
        <v>46</v>
      </c>
      <c r="C67" s="19">
        <f>41000+200000+474700</f>
        <v>715700</v>
      </c>
      <c r="D67" s="19">
        <f>41000+200000+474700</f>
        <v>715700</v>
      </c>
    </row>
    <row r="68" spans="1:4" s="9" customFormat="1" ht="63" outlineLevel="1" x14ac:dyDescent="0.2">
      <c r="A68" s="5" t="s">
        <v>47</v>
      </c>
      <c r="B68" s="14" t="s">
        <v>48</v>
      </c>
      <c r="C68" s="19">
        <f t="shared" ref="C68" si="13">24500+1500000+1382300+40000</f>
        <v>2946800</v>
      </c>
      <c r="D68" s="19">
        <f>24500+1500000+1382300+40000</f>
        <v>2946800</v>
      </c>
    </row>
    <row r="69" spans="1:4" s="9" customFormat="1" ht="47.25" outlineLevel="3" x14ac:dyDescent="0.2">
      <c r="A69" s="5" t="s">
        <v>41</v>
      </c>
      <c r="B69" s="6" t="s">
        <v>42</v>
      </c>
      <c r="C69" s="19">
        <f t="shared" ref="C69:D69" si="14">3000000</f>
        <v>3000000</v>
      </c>
      <c r="D69" s="19">
        <f t="shared" si="14"/>
        <v>3000000</v>
      </c>
    </row>
    <row r="70" spans="1:4" ht="15.75" x14ac:dyDescent="0.2">
      <c r="A70" s="3" t="s">
        <v>49</v>
      </c>
      <c r="B70" s="15" t="s">
        <v>50</v>
      </c>
      <c r="C70" s="18">
        <f t="shared" ref="C70:D70" si="15">C71</f>
        <v>5557224700</v>
      </c>
      <c r="D70" s="18">
        <f t="shared" si="15"/>
        <v>4786691700</v>
      </c>
    </row>
    <row r="71" spans="1:4" ht="15" customHeight="1" outlineLevel="1" x14ac:dyDescent="0.2">
      <c r="A71" s="5" t="s">
        <v>51</v>
      </c>
      <c r="B71" s="11" t="s">
        <v>52</v>
      </c>
      <c r="C71" s="19">
        <f t="shared" ref="C71:D71" si="16">C73+C74+C75+C72</f>
        <v>5557224700</v>
      </c>
      <c r="D71" s="19">
        <f t="shared" si="16"/>
        <v>4786691700</v>
      </c>
    </row>
    <row r="72" spans="1:4" ht="15.75" outlineLevel="2" x14ac:dyDescent="0.2">
      <c r="A72" s="5" t="s">
        <v>113</v>
      </c>
      <c r="B72" s="6" t="s">
        <v>53</v>
      </c>
      <c r="C72" s="19">
        <v>234945700</v>
      </c>
      <c r="D72" s="19">
        <v>95237100</v>
      </c>
    </row>
    <row r="73" spans="1:4" ht="31.5" outlineLevel="2" x14ac:dyDescent="0.2">
      <c r="A73" s="5" t="s">
        <v>114</v>
      </c>
      <c r="B73" s="6" t="s">
        <v>54</v>
      </c>
      <c r="C73" s="19">
        <v>1006473100</v>
      </c>
      <c r="D73" s="19">
        <v>696563900</v>
      </c>
    </row>
    <row r="74" spans="1:4" ht="15.75" outlineLevel="2" x14ac:dyDescent="0.2">
      <c r="A74" s="5" t="s">
        <v>115</v>
      </c>
      <c r="B74" s="6" t="s">
        <v>55</v>
      </c>
      <c r="C74" s="19">
        <v>4220695100</v>
      </c>
      <c r="D74" s="19">
        <v>3899779900</v>
      </c>
    </row>
    <row r="75" spans="1:4" ht="15.75" outlineLevel="2" x14ac:dyDescent="0.2">
      <c r="A75" s="5" t="s">
        <v>116</v>
      </c>
      <c r="B75" s="6" t="s">
        <v>56</v>
      </c>
      <c r="C75" s="19">
        <v>95110800</v>
      </c>
      <c r="D75" s="19">
        <v>95110800</v>
      </c>
    </row>
    <row r="76" spans="1:4" ht="15.75" x14ac:dyDescent="0.2">
      <c r="A76" s="16"/>
      <c r="B76" s="12" t="s">
        <v>57</v>
      </c>
      <c r="C76" s="26">
        <f>C7+C70</f>
        <v>10038863654</v>
      </c>
      <c r="D76" s="26">
        <f>D7+D70</f>
        <v>9358416654</v>
      </c>
    </row>
    <row r="77" spans="1:4" ht="22.5" hidden="1" customHeight="1" x14ac:dyDescent="0.2">
      <c r="B77" s="12" t="s">
        <v>138</v>
      </c>
      <c r="C77" s="20">
        <f t="shared" ref="C77:D77" si="17">C5*10%</f>
        <v>0</v>
      </c>
      <c r="D77" s="20" t="e">
        <f t="shared" si="17"/>
        <v>#VALUE!</v>
      </c>
    </row>
    <row r="78" spans="1:4" ht="29.25" hidden="1" customHeight="1" x14ac:dyDescent="0.2">
      <c r="B78" s="12" t="s">
        <v>139</v>
      </c>
      <c r="C78" s="20" t="e">
        <f>#REF!*10%</f>
        <v>#REF!</v>
      </c>
      <c r="D78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2022-11-14T05:53:35Z</cp:lastPrinted>
  <dcterms:created xsi:type="dcterms:W3CDTF">2019-11-01T04:08:00Z</dcterms:created>
  <dcterms:modified xsi:type="dcterms:W3CDTF">2022-11-23T12:22:45Z</dcterms:modified>
</cp:coreProperties>
</file>