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3-2025 Проект бюджета\На сайт проект\"/>
    </mc:Choice>
  </mc:AlternateContent>
  <bookViews>
    <workbookView xWindow="0" yWindow="0" windowWidth="23040" windowHeight="8808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46" i="1" l="1"/>
  <c r="J46" i="1"/>
  <c r="K46" i="1"/>
  <c r="H46" i="1"/>
  <c r="I54" i="1"/>
  <c r="J54" i="1"/>
  <c r="K54" i="1"/>
  <c r="H54" i="1"/>
  <c r="I9" i="1"/>
  <c r="J9" i="1"/>
  <c r="K9" i="1"/>
  <c r="H9" i="1"/>
  <c r="I32" i="1"/>
  <c r="J32" i="1"/>
  <c r="K32" i="1"/>
  <c r="H32" i="1"/>
  <c r="H47" i="1"/>
  <c r="I47" i="1"/>
  <c r="J47" i="1"/>
  <c r="K47" i="1"/>
  <c r="H52" i="1"/>
  <c r="I52" i="1"/>
  <c r="J52" i="1"/>
  <c r="K52" i="1"/>
  <c r="G47" i="1"/>
  <c r="G52" i="1"/>
  <c r="J15" i="1" l="1"/>
  <c r="K15" i="1"/>
  <c r="I15" i="1"/>
  <c r="G15" i="1"/>
  <c r="G10" i="1"/>
  <c r="I8" i="1" l="1"/>
  <c r="K8" i="1"/>
  <c r="J8" i="1"/>
  <c r="G26" i="1"/>
  <c r="G9" i="1" s="1"/>
  <c r="H26" i="1"/>
  <c r="H8" i="1" s="1"/>
  <c r="I26" i="1"/>
  <c r="J26" i="1"/>
  <c r="K26" i="1"/>
  <c r="F26" i="1" l="1"/>
  <c r="G46" i="1" l="1"/>
  <c r="G8" i="1" s="1"/>
  <c r="F52" i="1"/>
  <c r="F47" i="1"/>
  <c r="E46" i="1"/>
  <c r="F15" i="1"/>
  <c r="F9" i="1" s="1"/>
  <c r="E9" i="1"/>
  <c r="E8" i="1" l="1"/>
  <c r="F46" i="1"/>
  <c r="F8" i="1" s="1"/>
  <c r="D46" i="1" l="1"/>
  <c r="D9" i="1"/>
  <c r="D8" i="1" l="1"/>
</calcChain>
</file>

<file path=xl/sharedStrings.xml><?xml version="1.0" encoding="utf-8"?>
<sst xmlns="http://schemas.openxmlformats.org/spreadsheetml/2006/main" count="127" uniqueCount="99">
  <si>
    <t xml:space="preserve">Льготы, предоставленные нормативно правовым актом  представительного органа муниципального образования  </t>
  </si>
  <si>
    <t>Сумма предоставленных налоговых льгот (тыс.руб.)</t>
  </si>
  <si>
    <t>2015 год</t>
  </si>
  <si>
    <t>2017 год</t>
  </si>
  <si>
    <t>2018 год</t>
  </si>
  <si>
    <t>НПА, которым установлена льгота (снижение ставки)</t>
  </si>
  <si>
    <t>по земельному налогу в размере 100 % юридические лица</t>
  </si>
  <si>
    <t xml:space="preserve">по земельному налогу в размере 100 % физические лица,  в отношении земельных участков, не используемых ими в предпринимательской деятельности </t>
  </si>
  <si>
    <t>Итого по земельному налогу</t>
  </si>
  <si>
    <t>Итого по налогу на имущество</t>
  </si>
  <si>
    <t>Всего</t>
  </si>
  <si>
    <t xml:space="preserve">В размере 50 % физические лица,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 </t>
  </si>
  <si>
    <t>Неработающим инвалидам III группы налоговая льгота предоставляется в размере 50% подлежащей уплате налогоплательщиком суммы налога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деятельности.</t>
  </si>
  <si>
    <t>Герои Советского Союза, Герои Российской Федерации, полные кавалеры ордена Славы</t>
  </si>
  <si>
    <t xml:space="preserve">Многодетным семьям, воспитывающих трех и более детей до 18 лет, при наличии удостоверения, регламентирующего статус многодетной семьи.
В случае утраты статуса многодетной семьи в связи с достижением детьми 18 летнего возраста льгота распространяется на указанные семьи при достижении возраста детей до 23 лет, обучающихся по очной форме обучения  в профессиональных образовательных организациях или образовательных организациях высшего образования по образовательным программам среднего профессионального образования или высшего образования
</t>
  </si>
  <si>
    <t>2023 год (оценка)</t>
  </si>
  <si>
    <t>2024 год (оценка)</t>
  </si>
  <si>
    <t>Сведения об оценке налоговых льгот (налоговых расходов), предоставляемых в соответствии с нормативно правовыми актами, принятыми представительным органом муниципального образования город Нефтеюганск</t>
  </si>
  <si>
    <t>Исключена РД от 21.06.2021          № 981-VI        "О земельном налоге"</t>
  </si>
  <si>
    <t>Ветераны, инвалиды и участники Великой Отечественной войны, ветераны и инвалиды боевых действий</t>
  </si>
  <si>
    <t>Инвалиды I и II групп, а также неработающие инвалиды III группы</t>
  </si>
  <si>
    <t>Инвалиды с детства</t>
  </si>
  <si>
    <t>Лица, имеющие право на получение социальной поддержки в соответствии с Законом Российской Федерации от 15.05.1991 № 1244-1 «О социальной защите граждан, подвергшихся воздействию радиации вследствие катастрофы на Чернобыльской АЭС», в соответствии с Федеральным законом от 26.11.1998 №175-ФЗ «О социальной защите граждан Российской Федерации, подвергшихся воздействию радиации вследствие аварии в 1957 году на производственном объединении «Маяк» и сбросов радиоактивных отходов в реку Теча», Федеральным законом от 10.01.2002 №2-ФЗ «О социальных гарантиях гражданам, подвергшимся радиационному воздействию вследствие ядерных испытаний на Семипалатинском полигоне</t>
  </si>
  <si>
    <t>Лица, принимавшие в составе подразделений особого риска непосредственное участие в испытаниях ядерного и термоядерного оружия, ликвидации аварий ядерных установок на средствах вооружения и военных объектах</t>
  </si>
  <si>
    <t>Лица, получившие или перенесшие лучевую болезнь или ставшие инвалидами в результате испытаний, учений и иных работ, связанных с любыми видами ядерных установок, включая ядерное оружие и космическую технику</t>
  </si>
  <si>
    <t>Пенсионеры, получающие пенсии, назначаемые в порядке, установленном пенсионным законодательством, а также лица, достигшие возраста, дающего права на назначение пенсии</t>
  </si>
  <si>
    <t>Лица, получающие пенсию по случаю потери кормильца</t>
  </si>
  <si>
    <t>В размере 50 % физические и юридические лица в отношении земельных участков, предоставленных для ведения крестьянских (фермерских) хозяйств либо осуществления предпринимательской деятельности в сфере сельского хозяйства</t>
  </si>
  <si>
    <t>В размере 50% физические лица, имеющие трёх и более детей в возрасте до 18 лет и (или) детей, в возрасте до 23 лет, обучающихся по очной форме обучения в профессиональных образовательных организациях или образовательных организациях высшего образования по образовательным программам среднего профессионального образования или высшего образования, в отношении земельных участков, не используемых ими в предпринимательской деятельности</t>
  </si>
  <si>
    <t xml:space="preserve">Решения Думы от 26.09.2018 № 456-VI "О земельном налоге" (в редакции от 24.12.2019 №698-VI, от 19.02.2020 №714-VI, от 16.04.2020 №763-VI,  от 28.10.2020 №825-VI), от 21.06.2021 № 981-VI   </t>
  </si>
  <si>
    <t>В размере 50 % физические и юридические лица</t>
  </si>
  <si>
    <t>Коренным малочисленным народам Севера (ханты, манси, ненцы), проживающим на территории города Нефтеюганска и сохраняющим традиционные образ жизни, хозяйствование и промыслы</t>
  </si>
  <si>
    <t>Неработающим трудоспособным лицам, осуществляющим уход за инвалидами 1 группы или престарелыми лицами, нуждающимися в постоянном постороннем уходе, по заключению лечебного учреждения, а также за детьми-инвалидами в возрасте до 18 лет</t>
  </si>
  <si>
    <t>Лицам до 18 лет</t>
  </si>
  <si>
    <t xml:space="preserve">Решения Думы от 26.09.2018 № 456-VI "О земельном налоге" (в редакции от 24.12.2019 №698-VI, от 19.02.2020 №714-VI, от 16.04.2020 №763-VI,  от 28.10.2020 №825-VI) от 21.06.2021 № 981-VI   </t>
  </si>
  <si>
    <t>Исключена РД от 21.06.2021          № 981-VI         "О земельном налоге"</t>
  </si>
  <si>
    <t>2021 год (факт)</t>
  </si>
  <si>
    <t>2025 год (оценка)</t>
  </si>
  <si>
    <t>Решение Думыот 28.10.2020 №849-VI «О налоге на имущество физических лиц» (в редакции от 27.04.2021 №127-VII, от 29.06.2020  №172-VII)</t>
  </si>
  <si>
    <t xml:space="preserve">Решение Думыот 28.10.2020 №849-VI «О налоге на имущество физических лиц» (в редакции от 27.04.2021 №127-VII, от 29.06.2020  №172-VII)  </t>
  </si>
  <si>
    <t xml:space="preserve">                                                    (РД от 21.06.2021 № 981-VI                  п.5. п/п.5.3)                                                     </t>
  </si>
  <si>
    <t xml:space="preserve">В размере 50% организации в отношении земельных участков, занятых технопарками или индустриальными (промышленными) парками. Налоговый вычет предоставляется с первого числа месяца, следующего за месяцем, в котором управляющая компания включена в реестр индустриальных (промышленных) парков и управляющих компаний индустриальных (промышленных) парков, соответствующих требованиям, определенным Постановлением Правительства Российской Федерации от 04.08.2015 № 794 «Об индустриальных (промышленных) парках и управляющих компаниях индустриальных (промышленных) парков», до первого числа месяца, следующего за месяцем, в котором сведения об индустриальном (промышленном) парке и управляющей компании индустриального (промышленного) парка исключены из указанного реестра, но не более пяти лет с даты включения в реестр.
</t>
  </si>
  <si>
    <t xml:space="preserve">                                                    (РД от 21.06.2021 № 981-VI                  п.5. п/п.5.4)                                                     </t>
  </si>
  <si>
    <t>В размере 50 % аккредитованные организации, осуществляющие деятельность в области информационных технологий и признаваемые налогоплательщиками в соответствии со статьей 389 Налогового кодекса Российской Федерации, в отношении земельных участков, предназначенных и используемых для размещения объектов связи и центров обработки данных, на период с 01.01.2022 года по 31.12.2024 года»</t>
  </si>
  <si>
    <t xml:space="preserve">                                                    (РД от 21.06.2021 № 981-VI                  п.5. п/п.5.5)                                                     </t>
  </si>
  <si>
    <t>В отношении объектов налогообложения, включенных в перечень, определяемый в соответствии с пунктом 7 статьи 378.2 Налогового кодекса Российской Федерации, в отношении объектов налогообложения, предусмотренных абзацем вторым пункта 10 статьи 378.2 Налогового кодекса Российской Федерации, а также в отношении объектов налогообложения, кадастровая стоимость каждого из которых превышает 300 миллионов рублей:
- с 01.01.2021 по 31.12.2023 - 1,9 процентов;
- с 01.01.2024 и последующие годы - 2,0 процента.</t>
  </si>
  <si>
    <t xml:space="preserve">Малоэтажная многоквартирная жилая застройка </t>
  </si>
  <si>
    <t>Среднеэтажная жилая застройка</t>
  </si>
  <si>
    <t>Многоэтажная жилая застройка (высотная застройка)</t>
  </si>
  <si>
    <t xml:space="preserve">Хранение автотранспорта </t>
  </si>
  <si>
    <t>Дома социального обслуживания</t>
  </si>
  <si>
    <t>Оказание социальной помощи населению</t>
  </si>
  <si>
    <t xml:space="preserve">Бытовое обслуживание </t>
  </si>
  <si>
    <t>Здравоохранение</t>
  </si>
  <si>
    <t>Образование и просвещение</t>
  </si>
  <si>
    <t>Культурное развитие</t>
  </si>
  <si>
    <t>Религиозное использование</t>
  </si>
  <si>
    <t>Обеспечение научной деятельности</t>
  </si>
  <si>
    <t>Отдых (рекреация)</t>
  </si>
  <si>
    <t>Решения Думы от 21.06.2021              № 981-VI "О земельном налоге"  (с изменениями от 22.12.2021 №54-VII, от 26.10.2022 №227-VII) п.2, п/п1</t>
  </si>
  <si>
    <t>Решения Думы от 21.06.2021          № 981-VI "О земельном налоге"  (с изменениями от 22.12.2021 №54-VII, от 26.10.2022 №227-VII) п.2, п/п2</t>
  </si>
  <si>
    <t>Решения Думы от 21.06.2021           № 981-VI "О земельном налоге"  (с изменениями от 22.12.2021 №54-VII, от 26.10.2022 №227-VII) п.2, п/п3</t>
  </si>
  <si>
    <t>Решения Думы от 21.06.2021       № 981-VI "О земельном налоге"  (с изменениями от 22.12.2021 №54-VII, от 26.10.2022 №227-VII) п.2, п/п4</t>
  </si>
  <si>
    <t>Решения Думы от 21.06.2021            № 981-VI "О земельном налоге"  (с изменениями от 22.12.2021 №54-VII, от 26.10.2022 №227-VII) п.2, п/п5</t>
  </si>
  <si>
    <t>Решения Думы от 21.06.2021       № 981-VI "О земельном налоге"  (с изменениями от 22.12.2021 №54-VII, от 26.10.2022 №227-VII) п.2, п/п6</t>
  </si>
  <si>
    <t>Решения Думы от 21.06.2021          № 981-VI "О земельном налоге"  (с изменениями от 22.12.2021 №54-VII, от 26.10.2022 №227-VII) п.2, п/п7</t>
  </si>
  <si>
    <t>Решения Думы от 21.06.2021        № 981-VI  "О земельном налоге"  (с изменениями от 22.12.2021 №54-VII, от 26.10.2022 №227-VII) п.2, п/п8</t>
  </si>
  <si>
    <t>Решения Думы от 21.06.2021       № 981-VI "О земельном налоге"  (с изменениями от 22.12.2021 №54-VII, от 26.10.2022 №227-VII) п.2, п/п9</t>
  </si>
  <si>
    <t>Решения Думы от 21.06.2021                № 981-VI "О земельном налоге"  (с изменениями от 22.12.2021 №54-VII, от 26.10.2022 №227-VII) п.2, п/п10</t>
  </si>
  <si>
    <t>Решения Думы от 21.06.2021           № 981-VI "О земельном налоге"  (с изменениями от 22.12.2021 №54-VII, от 26.10.2022 №227-VII) п.2, п/п11</t>
  </si>
  <si>
    <t>Решения Думы от 21.06.2021             № 981-VI "О земельном налоге"  (с изменениями от 22.12.2021 №54-VII, от 26.10.2022 №227-VII) п.2, п/п12</t>
  </si>
  <si>
    <t>Решения Думы от 21.06.2021            № 981-VI "О земельном налоге"  (с изменениями от 22.12.2021 №54-VII, от 26.10.2022 №227-VII) п.2, п/п13</t>
  </si>
  <si>
    <t>Решения Думы от 21.06.2021       № 981-VI "О земельном налоге"  (с изменениями от 22.12.2021 №54-VII, от 26.10.2022 №227-VII) п.2</t>
  </si>
  <si>
    <t>РД от 26.09.2018 № 456-VI                  п.6. п/п.6.1.абз1.</t>
  </si>
  <si>
    <t>РД от 26.09.2018 № 456-VI               п.6. п/п.6.1.абз2.</t>
  </si>
  <si>
    <t>РД от 26.09.2018 № 456-VI                 п.6. п/п.6.2.абз1.</t>
  </si>
  <si>
    <t xml:space="preserve">РД от 26.09.2018 № 456-VI             п.6. п/п.6.2.абз2                                      (РД от 21.06.2021 № 981-VI                  п.5. п/п.5.1.абз1)     </t>
  </si>
  <si>
    <t xml:space="preserve">РД от 26.09.2018 № 456-VI                п.6. п/п.6.2.абз3                                   (РД от 21.06.2021 № 981-VI                  п.5. п/п.5.1.абз2)   </t>
  </si>
  <si>
    <t xml:space="preserve">РД от 26.09.2018 № 456-VI               п.6. п/п.6.2.абз4                              (РД от 21.06.2021 № 981-VI                  п.5. п/п.5.1.абз3)   </t>
  </si>
  <si>
    <t>РД от 26.09.2018 № 456-VI            п.6. п/п.6.2.абз5</t>
  </si>
  <si>
    <t>РД от 26.09.2018 № 456-VI                 п.6. п/п.6.2.абз6</t>
  </si>
  <si>
    <t>РД от 26.09.2018 № 456-VI                  п.6. п/п.6.2.абз7</t>
  </si>
  <si>
    <t xml:space="preserve">РД от 26.09.2018 № 456-VI                 п.6. п/п.6.2.абз8                                  (РД от 21.06.2021 № 981-VI                  п.5. п/п.5.1.абз4)   </t>
  </si>
  <si>
    <t xml:space="preserve">РД от 26.09.2018 № 456-VI                  п.6. п/п.6.2.абз9                                 (РД от 21.06.2021 № 981-VI                  п.5. п/п.5.1.абз5)   </t>
  </si>
  <si>
    <t xml:space="preserve">РД от 26.09.2018 № 456-VI           п.6.3   </t>
  </si>
  <si>
    <t xml:space="preserve">РД от 26.09.2018 № 456-VI               п.6.4                                                     (РД от 21.06.2021 № 981-VI                  п.5. п/п.5.2)                                                     </t>
  </si>
  <si>
    <t xml:space="preserve">РД 28.10.2020 №849-VI                п.2.1 пп.2.1.1 </t>
  </si>
  <si>
    <t>РД 28.10.2020 №849-VI                       п.2.1 пп.2.1.2</t>
  </si>
  <si>
    <t xml:space="preserve">РД 28.10.2020 №849-VI                п.2.1 пп.2.1.3 </t>
  </si>
  <si>
    <t xml:space="preserve">РД 28.10.2020 №849-VI                        п.2.1 пп.2.1.4 </t>
  </si>
  <si>
    <t>Пониженная ставка по земельному налогу</t>
  </si>
  <si>
    <t xml:space="preserve">По налогу на имущество в размере 100 % физические лица,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 </t>
  </si>
  <si>
    <t>Пониженная ставка по налогу на имущество физических лиц</t>
  </si>
  <si>
    <t xml:space="preserve">РД 28.10.2020 №849-VI                     п.2.2  </t>
  </si>
  <si>
    <t>РД 28.10.2020 №849-VI            п.1/п.п2</t>
  </si>
  <si>
    <t>В размере 50% организации в отношении земельных участков, в границах которых реализуется инвестиционный проект в соответствии с соглашением о защите и поощрении капиталовложений, с момента начала строительства, подтвержденного выданным разрешением на строительство, до ввода объекта в эксплуатацию, но не более трех лет.</t>
  </si>
  <si>
    <t>Муниципальные учреждения, финансируемые из бюджета муниципального образования Нефтеюганск и Нефтеюганский район</t>
  </si>
  <si>
    <t>Профессиональные аварийно-спасательные службы, профессиональные аварийно-спасательные формирования - в отношении земельных участков, предоставленных для непосредственного выполнения возложенных на них функций</t>
  </si>
  <si>
    <t>2022 год (оценка)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</si>
</sst>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5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0" fillId="0" borderId="1" xfId="0" applyBorder="1"/>
    <xf numFmtId="165" fontId="3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55"/>
  <sheetViews>
    <sheetView tabSelected="1" zoomScale="80" zoomScaleNormal="80" workbookViewId="0">
      <selection activeCell="I10" sqref="I10:I11"/>
    </sheetView>
  </sheetViews>
  <sheetFormatPr defaultRowHeight="14.4" x14ac:dyDescent="0.3"/>
  <cols>
    <col min="1" max="1" width="7.6640625" customWidth="1"/>
    <col min="2" max="2" width="56.6640625" customWidth="1"/>
    <col min="3" max="3" width="39.5546875" customWidth="1"/>
    <col min="4" max="4" width="23.109375" hidden="1" customWidth="1"/>
    <col min="5" max="6" width="14.5546875" hidden="1" customWidth="1"/>
    <col min="7" max="7" width="14.5546875" customWidth="1"/>
    <col min="8" max="8" width="18.109375" customWidth="1"/>
    <col min="9" max="9" width="19" customWidth="1"/>
    <col min="10" max="10" width="18.5546875" customWidth="1"/>
    <col min="11" max="11" width="19.44140625" customWidth="1"/>
  </cols>
  <sheetData>
    <row r="4" spans="1:11" ht="51.75" customHeight="1" x14ac:dyDescent="0.3">
      <c r="A4" s="39" t="s">
        <v>17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6" spans="1:11" ht="18.75" customHeight="1" x14ac:dyDescent="0.3">
      <c r="A6" s="47"/>
      <c r="B6" s="56" t="s">
        <v>0</v>
      </c>
      <c r="C6" s="48" t="s">
        <v>5</v>
      </c>
      <c r="D6" s="50" t="s">
        <v>1</v>
      </c>
      <c r="E6" s="51"/>
      <c r="F6" s="51"/>
      <c r="G6" s="51"/>
      <c r="H6" s="51"/>
      <c r="I6" s="51"/>
      <c r="J6" s="51"/>
      <c r="K6" s="52"/>
    </row>
    <row r="7" spans="1:11" ht="63.75" customHeight="1" x14ac:dyDescent="0.3">
      <c r="A7" s="47"/>
      <c r="B7" s="56"/>
      <c r="C7" s="49"/>
      <c r="D7" s="1" t="s">
        <v>2</v>
      </c>
      <c r="E7" s="1" t="s">
        <v>3</v>
      </c>
      <c r="F7" s="5" t="s">
        <v>4</v>
      </c>
      <c r="G7" s="14" t="s">
        <v>36</v>
      </c>
      <c r="H7" s="14" t="s">
        <v>98</v>
      </c>
      <c r="I7" s="14" t="s">
        <v>15</v>
      </c>
      <c r="J7" s="14" t="s">
        <v>16</v>
      </c>
      <c r="K7" s="5" t="s">
        <v>37</v>
      </c>
    </row>
    <row r="8" spans="1:11" ht="36.75" customHeight="1" x14ac:dyDescent="0.3">
      <c r="A8" s="57" t="s">
        <v>10</v>
      </c>
      <c r="B8" s="58"/>
      <c r="C8" s="59"/>
      <c r="D8" s="2">
        <f t="shared" ref="D8:F8" si="0">D9+D46</f>
        <v>48138</v>
      </c>
      <c r="E8" s="2">
        <f t="shared" si="0"/>
        <v>23665</v>
      </c>
      <c r="F8" s="2" t="e">
        <f t="shared" si="0"/>
        <v>#REF!</v>
      </c>
      <c r="G8" s="15">
        <f>G9+G46</f>
        <v>27036.899999999998</v>
      </c>
      <c r="H8" s="15">
        <f t="shared" ref="H8:K8" si="1">H9+H46</f>
        <v>19258.7</v>
      </c>
      <c r="I8" s="15">
        <f t="shared" si="1"/>
        <v>19258.7</v>
      </c>
      <c r="J8" s="15">
        <f t="shared" si="1"/>
        <v>16739.7</v>
      </c>
      <c r="K8" s="15">
        <f t="shared" si="1"/>
        <v>16739.7</v>
      </c>
    </row>
    <row r="9" spans="1:11" ht="36.75" customHeight="1" x14ac:dyDescent="0.3">
      <c r="A9" s="55" t="s">
        <v>8</v>
      </c>
      <c r="B9" s="55"/>
      <c r="C9" s="55"/>
      <c r="D9" s="2">
        <f>D10+D15</f>
        <v>46913</v>
      </c>
      <c r="E9" s="2">
        <f t="shared" ref="E9:F9" si="2">E10+E15+E26</f>
        <v>20910</v>
      </c>
      <c r="F9" s="2">
        <f t="shared" si="2"/>
        <v>19964</v>
      </c>
      <c r="G9" s="15">
        <f>G10+G15+G26</f>
        <v>22432.6</v>
      </c>
      <c r="H9" s="15">
        <f>H10+H15+H26+H32</f>
        <v>12135.4</v>
      </c>
      <c r="I9" s="15">
        <f t="shared" ref="I9:K9" si="3">I10+I15+I26+I32</f>
        <v>12135.4</v>
      </c>
      <c r="J9" s="15">
        <f t="shared" si="3"/>
        <v>12135.4</v>
      </c>
      <c r="K9" s="15">
        <f t="shared" si="3"/>
        <v>12135.4</v>
      </c>
    </row>
    <row r="10" spans="1:11" ht="17.399999999999999" x14ac:dyDescent="0.3">
      <c r="A10" s="40">
        <v>1</v>
      </c>
      <c r="B10" s="42" t="s">
        <v>6</v>
      </c>
      <c r="C10" s="60" t="s">
        <v>34</v>
      </c>
      <c r="D10" s="2">
        <v>46485</v>
      </c>
      <c r="E10" s="53">
        <v>20775</v>
      </c>
      <c r="F10" s="53">
        <v>19815</v>
      </c>
      <c r="G10" s="54">
        <f>G12+G14</f>
        <v>21999</v>
      </c>
      <c r="H10" s="53"/>
      <c r="I10" s="53"/>
      <c r="J10" s="53"/>
      <c r="K10" s="53"/>
    </row>
    <row r="11" spans="1:11" ht="132" customHeight="1" x14ac:dyDescent="0.3">
      <c r="A11" s="40"/>
      <c r="B11" s="42"/>
      <c r="C11" s="60"/>
      <c r="D11" s="2"/>
      <c r="E11" s="53"/>
      <c r="F11" s="53"/>
      <c r="G11" s="54"/>
      <c r="H11" s="53"/>
      <c r="I11" s="53"/>
      <c r="J11" s="53"/>
      <c r="K11" s="53"/>
    </row>
    <row r="12" spans="1:11" ht="48" customHeight="1" x14ac:dyDescent="0.3">
      <c r="A12" s="47"/>
      <c r="B12" s="64" t="s">
        <v>96</v>
      </c>
      <c r="C12" s="61" t="s">
        <v>73</v>
      </c>
      <c r="D12" s="4">
        <v>44944</v>
      </c>
      <c r="E12" s="46">
        <v>20775</v>
      </c>
      <c r="F12" s="46">
        <v>19815</v>
      </c>
      <c r="G12" s="46">
        <v>21999</v>
      </c>
      <c r="H12" s="46" t="s">
        <v>18</v>
      </c>
      <c r="I12" s="46" t="s">
        <v>18</v>
      </c>
      <c r="J12" s="46" t="s">
        <v>18</v>
      </c>
      <c r="K12" s="46" t="s">
        <v>35</v>
      </c>
    </row>
    <row r="13" spans="1:11" ht="45.75" customHeight="1" x14ac:dyDescent="0.3">
      <c r="A13" s="47"/>
      <c r="B13" s="64"/>
      <c r="C13" s="61"/>
      <c r="D13" s="4"/>
      <c r="E13" s="46"/>
      <c r="F13" s="46"/>
      <c r="G13" s="46"/>
      <c r="H13" s="46"/>
      <c r="I13" s="46"/>
      <c r="J13" s="46"/>
      <c r="K13" s="46"/>
    </row>
    <row r="14" spans="1:11" ht="124.5" customHeight="1" x14ac:dyDescent="0.3">
      <c r="A14" s="18"/>
      <c r="B14" s="13" t="s">
        <v>97</v>
      </c>
      <c r="C14" s="3" t="s">
        <v>74</v>
      </c>
      <c r="D14" s="4">
        <v>1541</v>
      </c>
      <c r="E14" s="3">
        <v>0</v>
      </c>
      <c r="F14" s="3">
        <v>0</v>
      </c>
      <c r="G14" s="3">
        <v>0</v>
      </c>
      <c r="H14" s="3" t="s">
        <v>18</v>
      </c>
      <c r="I14" s="3" t="s">
        <v>18</v>
      </c>
      <c r="J14" s="3" t="s">
        <v>18</v>
      </c>
      <c r="K14" s="3" t="s">
        <v>35</v>
      </c>
    </row>
    <row r="15" spans="1:11" ht="17.399999999999999" x14ac:dyDescent="0.3">
      <c r="A15" s="40">
        <v>2</v>
      </c>
      <c r="B15" s="42" t="s">
        <v>7</v>
      </c>
      <c r="C15" s="60" t="s">
        <v>29</v>
      </c>
      <c r="D15" s="1">
        <v>428</v>
      </c>
      <c r="E15" s="44">
        <v>123</v>
      </c>
      <c r="F15" s="44">
        <f t="shared" ref="F15" si="4">F18+F19+F20+F24</f>
        <v>137</v>
      </c>
      <c r="G15" s="37">
        <f>G17+G18+G19+G20+G21+G22+G23+G24+G25</f>
        <v>423.09999999999997</v>
      </c>
      <c r="H15" s="37">
        <v>423.09999999999997</v>
      </c>
      <c r="I15" s="37">
        <f>I18+I19+I20+I24+I25</f>
        <v>423.09999999999997</v>
      </c>
      <c r="J15" s="37">
        <f t="shared" ref="J15:K15" si="5">J18+J19+J20+J24+J25</f>
        <v>423.09999999999997</v>
      </c>
      <c r="K15" s="37">
        <f t="shared" si="5"/>
        <v>423.09999999999997</v>
      </c>
    </row>
    <row r="16" spans="1:11" ht="138.75" customHeight="1" x14ac:dyDescent="0.3">
      <c r="A16" s="41"/>
      <c r="B16" s="43"/>
      <c r="C16" s="60"/>
      <c r="D16" s="1"/>
      <c r="E16" s="45"/>
      <c r="F16" s="45"/>
      <c r="G16" s="38"/>
      <c r="H16" s="38"/>
      <c r="I16" s="38"/>
      <c r="J16" s="38"/>
      <c r="K16" s="38"/>
    </row>
    <row r="17" spans="1:11" ht="109.5" customHeight="1" x14ac:dyDescent="0.3">
      <c r="A17" s="27"/>
      <c r="B17" s="13" t="s">
        <v>13</v>
      </c>
      <c r="C17" s="28" t="s">
        <v>75</v>
      </c>
      <c r="D17" s="1"/>
      <c r="E17" s="29"/>
      <c r="F17" s="29">
        <v>0</v>
      </c>
      <c r="G17" s="3">
        <v>0</v>
      </c>
      <c r="H17" s="3" t="s">
        <v>18</v>
      </c>
      <c r="I17" s="3" t="s">
        <v>18</v>
      </c>
      <c r="J17" s="3" t="s">
        <v>18</v>
      </c>
      <c r="K17" s="3" t="s">
        <v>35</v>
      </c>
    </row>
    <row r="18" spans="1:11" ht="72" x14ac:dyDescent="0.3">
      <c r="A18" s="18"/>
      <c r="B18" s="13" t="s">
        <v>19</v>
      </c>
      <c r="C18" s="3" t="s">
        <v>76</v>
      </c>
      <c r="D18" s="3">
        <v>2</v>
      </c>
      <c r="E18" s="3">
        <v>3</v>
      </c>
      <c r="F18" s="3">
        <v>2</v>
      </c>
      <c r="G18" s="3">
        <v>2</v>
      </c>
      <c r="H18" s="3">
        <v>2</v>
      </c>
      <c r="I18" s="3">
        <v>2</v>
      </c>
      <c r="J18" s="3">
        <v>2</v>
      </c>
      <c r="K18" s="3">
        <v>2</v>
      </c>
    </row>
    <row r="19" spans="1:11" ht="73.5" customHeight="1" x14ac:dyDescent="0.3">
      <c r="A19" s="18"/>
      <c r="B19" s="13" t="s">
        <v>20</v>
      </c>
      <c r="C19" s="3" t="s">
        <v>77</v>
      </c>
      <c r="D19" s="3">
        <v>8</v>
      </c>
      <c r="E19" s="3">
        <v>3</v>
      </c>
      <c r="F19" s="3">
        <v>4</v>
      </c>
      <c r="G19" s="3">
        <v>3</v>
      </c>
      <c r="H19" s="3">
        <v>3</v>
      </c>
      <c r="I19" s="3">
        <v>3</v>
      </c>
      <c r="J19" s="3">
        <v>3</v>
      </c>
      <c r="K19" s="3">
        <v>3</v>
      </c>
    </row>
    <row r="20" spans="1:11" ht="72" x14ac:dyDescent="0.3">
      <c r="A20" s="18"/>
      <c r="B20" s="13" t="s">
        <v>21</v>
      </c>
      <c r="C20" s="3" t="s">
        <v>78</v>
      </c>
      <c r="D20" s="3">
        <v>9</v>
      </c>
      <c r="E20" s="3">
        <v>2</v>
      </c>
      <c r="F20" s="3">
        <v>2</v>
      </c>
      <c r="G20" s="3">
        <v>0.4</v>
      </c>
      <c r="H20" s="3">
        <v>0.4</v>
      </c>
      <c r="I20" s="3">
        <v>0.4</v>
      </c>
      <c r="J20" s="3">
        <v>0.4</v>
      </c>
      <c r="K20" s="3">
        <v>0.4</v>
      </c>
    </row>
    <row r="21" spans="1:11" ht="380.25" customHeight="1" x14ac:dyDescent="0.3">
      <c r="A21" s="18"/>
      <c r="B21" s="13" t="s">
        <v>22</v>
      </c>
      <c r="C21" s="3" t="s">
        <v>79</v>
      </c>
      <c r="D21" s="3"/>
      <c r="E21" s="3"/>
      <c r="F21" s="3">
        <v>0</v>
      </c>
      <c r="G21" s="3">
        <v>0</v>
      </c>
      <c r="H21" s="3" t="s">
        <v>18</v>
      </c>
      <c r="I21" s="3" t="s">
        <v>18</v>
      </c>
      <c r="J21" s="3" t="s">
        <v>18</v>
      </c>
      <c r="K21" s="3" t="s">
        <v>35</v>
      </c>
    </row>
    <row r="22" spans="1:11" ht="140.25" customHeight="1" x14ac:dyDescent="0.3">
      <c r="A22" s="18"/>
      <c r="B22" s="13" t="s">
        <v>23</v>
      </c>
      <c r="C22" s="3" t="s">
        <v>80</v>
      </c>
      <c r="D22" s="3"/>
      <c r="E22" s="3"/>
      <c r="F22" s="3">
        <v>0</v>
      </c>
      <c r="G22" s="3">
        <v>0</v>
      </c>
      <c r="H22" s="3" t="s">
        <v>18</v>
      </c>
      <c r="I22" s="3" t="s">
        <v>18</v>
      </c>
      <c r="J22" s="3" t="s">
        <v>18</v>
      </c>
      <c r="K22" s="3" t="s">
        <v>35</v>
      </c>
    </row>
    <row r="23" spans="1:11" ht="117" customHeight="1" x14ac:dyDescent="0.3">
      <c r="A23" s="18"/>
      <c r="B23" s="13" t="s">
        <v>24</v>
      </c>
      <c r="C23" s="3" t="s">
        <v>81</v>
      </c>
      <c r="D23" s="3"/>
      <c r="E23" s="3"/>
      <c r="F23" s="3">
        <v>0</v>
      </c>
      <c r="G23" s="3">
        <v>0</v>
      </c>
      <c r="H23" s="3" t="s">
        <v>18</v>
      </c>
      <c r="I23" s="3" t="s">
        <v>18</v>
      </c>
      <c r="J23" s="3" t="s">
        <v>18</v>
      </c>
      <c r="K23" s="3" t="s">
        <v>35</v>
      </c>
    </row>
    <row r="24" spans="1:11" ht="87" customHeight="1" x14ac:dyDescent="0.3">
      <c r="A24" s="18"/>
      <c r="B24" s="13" t="s">
        <v>25</v>
      </c>
      <c r="C24" s="3" t="s">
        <v>82</v>
      </c>
      <c r="D24" s="3">
        <v>409</v>
      </c>
      <c r="E24" s="3">
        <v>115</v>
      </c>
      <c r="F24" s="6">
        <v>129</v>
      </c>
      <c r="G24" s="6">
        <v>417</v>
      </c>
      <c r="H24" s="6">
        <v>417</v>
      </c>
      <c r="I24" s="6">
        <v>417</v>
      </c>
      <c r="J24" s="6">
        <v>417</v>
      </c>
      <c r="K24" s="6">
        <v>417</v>
      </c>
    </row>
    <row r="25" spans="1:11" ht="72" x14ac:dyDescent="0.3">
      <c r="A25" s="18"/>
      <c r="B25" s="13" t="s">
        <v>26</v>
      </c>
      <c r="C25" s="3" t="s">
        <v>83</v>
      </c>
      <c r="D25" s="3"/>
      <c r="E25" s="3"/>
      <c r="F25" s="6">
        <v>0</v>
      </c>
      <c r="G25" s="6">
        <v>0.7</v>
      </c>
      <c r="H25" s="6">
        <v>0.7</v>
      </c>
      <c r="I25" s="6">
        <v>0.7</v>
      </c>
      <c r="J25" s="6">
        <v>0.7</v>
      </c>
      <c r="K25" s="6">
        <v>0.7</v>
      </c>
    </row>
    <row r="26" spans="1:11" ht="159" customHeight="1" x14ac:dyDescent="0.3">
      <c r="A26" s="30">
        <v>3</v>
      </c>
      <c r="B26" s="31" t="s">
        <v>30</v>
      </c>
      <c r="C26" s="16" t="s">
        <v>29</v>
      </c>
      <c r="D26" s="1"/>
      <c r="E26" s="1">
        <v>12</v>
      </c>
      <c r="F26" s="24">
        <f>F28</f>
        <v>12</v>
      </c>
      <c r="G26" s="24">
        <f t="shared" ref="G26:K26" si="6">G28</f>
        <v>10.5</v>
      </c>
      <c r="H26" s="24">
        <f t="shared" si="6"/>
        <v>10.5</v>
      </c>
      <c r="I26" s="24">
        <f t="shared" si="6"/>
        <v>10.5</v>
      </c>
      <c r="J26" s="24">
        <f t="shared" ref="J26" si="7">J28</f>
        <v>10.5</v>
      </c>
      <c r="K26" s="24">
        <f t="shared" si="6"/>
        <v>10.5</v>
      </c>
    </row>
    <row r="27" spans="1:11" ht="121.5" customHeight="1" x14ac:dyDescent="0.3">
      <c r="A27" s="18"/>
      <c r="B27" s="13" t="s">
        <v>27</v>
      </c>
      <c r="C27" s="3" t="s">
        <v>84</v>
      </c>
      <c r="D27" s="1"/>
      <c r="E27" s="1"/>
      <c r="F27" s="24"/>
      <c r="G27" s="24">
        <v>0</v>
      </c>
      <c r="H27" s="3" t="s">
        <v>18</v>
      </c>
      <c r="I27" s="3" t="s">
        <v>18</v>
      </c>
      <c r="J27" s="3" t="s">
        <v>18</v>
      </c>
      <c r="K27" s="3" t="s">
        <v>35</v>
      </c>
    </row>
    <row r="28" spans="1:11" ht="220.5" customHeight="1" x14ac:dyDescent="0.3">
      <c r="A28" s="18"/>
      <c r="B28" s="13" t="s">
        <v>28</v>
      </c>
      <c r="C28" s="3" t="s">
        <v>85</v>
      </c>
      <c r="D28" s="3"/>
      <c r="E28" s="3">
        <v>12</v>
      </c>
      <c r="F28" s="6">
        <v>12</v>
      </c>
      <c r="G28" s="6">
        <v>10.5</v>
      </c>
      <c r="H28" s="6">
        <v>10.5</v>
      </c>
      <c r="I28" s="6">
        <v>10.5</v>
      </c>
      <c r="J28" s="6">
        <v>10.5</v>
      </c>
      <c r="K28" s="6">
        <v>10.5</v>
      </c>
    </row>
    <row r="29" spans="1:11" ht="163.5" customHeight="1" x14ac:dyDescent="0.3">
      <c r="A29" s="18"/>
      <c r="B29" s="13" t="s">
        <v>95</v>
      </c>
      <c r="C29" s="3" t="s">
        <v>40</v>
      </c>
      <c r="D29" s="3"/>
      <c r="E29" s="3"/>
      <c r="F29" s="6"/>
      <c r="G29" s="6"/>
      <c r="H29" s="6">
        <v>0</v>
      </c>
      <c r="I29" s="6">
        <v>0</v>
      </c>
      <c r="J29" s="6">
        <v>0</v>
      </c>
      <c r="K29" s="6">
        <v>0</v>
      </c>
    </row>
    <row r="30" spans="1:11" ht="396" customHeight="1" x14ac:dyDescent="0.3">
      <c r="A30" s="18"/>
      <c r="B30" s="13" t="s">
        <v>41</v>
      </c>
      <c r="C30" s="3" t="s">
        <v>42</v>
      </c>
      <c r="D30" s="3"/>
      <c r="E30" s="3"/>
      <c r="F30" s="6"/>
      <c r="G30" s="6"/>
      <c r="H30" s="6">
        <v>0</v>
      </c>
      <c r="I30" s="6">
        <v>0</v>
      </c>
      <c r="J30" s="6">
        <v>0</v>
      </c>
      <c r="K30" s="6">
        <v>0</v>
      </c>
    </row>
    <row r="31" spans="1:11" ht="195" customHeight="1" x14ac:dyDescent="0.3">
      <c r="A31" s="18"/>
      <c r="B31" s="13" t="s">
        <v>43</v>
      </c>
      <c r="C31" s="3" t="s">
        <v>44</v>
      </c>
      <c r="D31" s="3"/>
      <c r="E31" s="3"/>
      <c r="F31" s="6"/>
      <c r="G31" s="6"/>
      <c r="H31" s="6">
        <v>0</v>
      </c>
      <c r="I31" s="6">
        <v>0</v>
      </c>
      <c r="J31" s="6">
        <v>0</v>
      </c>
      <c r="K31" s="6">
        <v>0</v>
      </c>
    </row>
    <row r="32" spans="1:11" ht="107.25" customHeight="1" x14ac:dyDescent="0.3">
      <c r="A32" s="30">
        <v>4</v>
      </c>
      <c r="B32" s="32" t="s">
        <v>90</v>
      </c>
      <c r="C32" s="26" t="s">
        <v>72</v>
      </c>
      <c r="D32" s="3"/>
      <c r="E32" s="3"/>
      <c r="F32" s="6"/>
      <c r="G32" s="24"/>
      <c r="H32" s="20">
        <f>SUM(H33:H45)</f>
        <v>11701.8</v>
      </c>
      <c r="I32" s="20">
        <f t="shared" ref="I32:K32" si="8">SUM(I33:I45)</f>
        <v>11701.8</v>
      </c>
      <c r="J32" s="20">
        <f t="shared" si="8"/>
        <v>11701.8</v>
      </c>
      <c r="K32" s="20">
        <f t="shared" si="8"/>
        <v>11701.8</v>
      </c>
    </row>
    <row r="33" spans="1:11" ht="90" x14ac:dyDescent="0.3">
      <c r="A33" s="18"/>
      <c r="B33" s="13" t="s">
        <v>46</v>
      </c>
      <c r="C33" s="3" t="s">
        <v>59</v>
      </c>
      <c r="D33" s="3"/>
      <c r="E33" s="3"/>
      <c r="F33" s="6"/>
      <c r="G33" s="6"/>
      <c r="H33" s="19">
        <v>0</v>
      </c>
      <c r="I33" s="19">
        <v>0</v>
      </c>
      <c r="J33" s="19">
        <v>0</v>
      </c>
      <c r="K33" s="19">
        <v>0</v>
      </c>
    </row>
    <row r="34" spans="1:11" ht="90" x14ac:dyDescent="0.3">
      <c r="A34" s="18"/>
      <c r="B34" s="13" t="s">
        <v>47</v>
      </c>
      <c r="C34" s="3" t="s">
        <v>60</v>
      </c>
      <c r="D34" s="3"/>
      <c r="E34" s="3"/>
      <c r="F34" s="6"/>
      <c r="G34" s="6"/>
      <c r="H34" s="19">
        <v>0</v>
      </c>
      <c r="I34" s="19">
        <v>0</v>
      </c>
      <c r="J34" s="19">
        <v>0</v>
      </c>
      <c r="K34" s="19">
        <v>0</v>
      </c>
    </row>
    <row r="35" spans="1:11" ht="90" x14ac:dyDescent="0.3">
      <c r="A35" s="18"/>
      <c r="B35" s="13" t="s">
        <v>48</v>
      </c>
      <c r="C35" s="3" t="s">
        <v>61</v>
      </c>
      <c r="D35" s="3"/>
      <c r="E35" s="3"/>
      <c r="F35" s="6"/>
      <c r="G35" s="6"/>
      <c r="H35" s="19">
        <v>0</v>
      </c>
      <c r="I35" s="19">
        <v>0</v>
      </c>
      <c r="J35" s="19">
        <v>0</v>
      </c>
      <c r="K35" s="19">
        <v>0</v>
      </c>
    </row>
    <row r="36" spans="1:11" ht="90" x14ac:dyDescent="0.3">
      <c r="A36" s="18"/>
      <c r="B36" s="13" t="s">
        <v>49</v>
      </c>
      <c r="C36" s="3" t="s">
        <v>62</v>
      </c>
      <c r="D36" s="3"/>
      <c r="E36" s="3"/>
      <c r="F36" s="6"/>
      <c r="G36" s="6"/>
      <c r="H36" s="19">
        <v>1644</v>
      </c>
      <c r="I36" s="19">
        <v>1644</v>
      </c>
      <c r="J36" s="19">
        <v>1644</v>
      </c>
      <c r="K36" s="19">
        <v>1644</v>
      </c>
    </row>
    <row r="37" spans="1:11" ht="90" x14ac:dyDescent="0.3">
      <c r="A37" s="18"/>
      <c r="B37" s="13" t="s">
        <v>50</v>
      </c>
      <c r="C37" s="3" t="s">
        <v>63</v>
      </c>
      <c r="D37" s="3"/>
      <c r="E37" s="3"/>
      <c r="F37" s="6"/>
      <c r="G37" s="6"/>
      <c r="H37" s="19">
        <v>381</v>
      </c>
      <c r="I37" s="19">
        <v>381</v>
      </c>
      <c r="J37" s="19">
        <v>381</v>
      </c>
      <c r="K37" s="19">
        <v>381</v>
      </c>
    </row>
    <row r="38" spans="1:11" ht="90" x14ac:dyDescent="0.3">
      <c r="A38" s="18"/>
      <c r="B38" s="13" t="s">
        <v>51</v>
      </c>
      <c r="C38" s="3" t="s">
        <v>64</v>
      </c>
      <c r="D38" s="3"/>
      <c r="E38" s="3"/>
      <c r="F38" s="6"/>
      <c r="G38" s="6"/>
      <c r="H38" s="19">
        <v>0</v>
      </c>
      <c r="I38" s="19">
        <v>0</v>
      </c>
      <c r="J38" s="19">
        <v>0</v>
      </c>
      <c r="K38" s="19">
        <v>0</v>
      </c>
    </row>
    <row r="39" spans="1:11" ht="90" x14ac:dyDescent="0.3">
      <c r="A39" s="18"/>
      <c r="B39" s="13" t="s">
        <v>52</v>
      </c>
      <c r="C39" s="3" t="s">
        <v>65</v>
      </c>
      <c r="D39" s="3"/>
      <c r="E39" s="3"/>
      <c r="F39" s="6"/>
      <c r="G39" s="6"/>
      <c r="H39" s="19">
        <v>352.8</v>
      </c>
      <c r="I39" s="19">
        <v>352.8</v>
      </c>
      <c r="J39" s="19">
        <v>352.8</v>
      </c>
      <c r="K39" s="19">
        <v>352.8</v>
      </c>
    </row>
    <row r="40" spans="1:11" ht="90" x14ac:dyDescent="0.3">
      <c r="A40" s="18"/>
      <c r="B40" s="13" t="s">
        <v>53</v>
      </c>
      <c r="C40" s="3" t="s">
        <v>66</v>
      </c>
      <c r="D40" s="3"/>
      <c r="E40" s="3"/>
      <c r="F40" s="6"/>
      <c r="G40" s="6"/>
      <c r="H40" s="19">
        <v>1739</v>
      </c>
      <c r="I40" s="19">
        <v>1739</v>
      </c>
      <c r="J40" s="19">
        <v>1739</v>
      </c>
      <c r="K40" s="19">
        <v>1739</v>
      </c>
    </row>
    <row r="41" spans="1:11" ht="90" x14ac:dyDescent="0.3">
      <c r="A41" s="18"/>
      <c r="B41" s="13" t="s">
        <v>54</v>
      </c>
      <c r="C41" s="3" t="s">
        <v>67</v>
      </c>
      <c r="D41" s="3"/>
      <c r="E41" s="3"/>
      <c r="F41" s="6"/>
      <c r="G41" s="6"/>
      <c r="H41" s="19">
        <v>5596</v>
      </c>
      <c r="I41" s="19">
        <v>5596</v>
      </c>
      <c r="J41" s="19">
        <v>5596</v>
      </c>
      <c r="K41" s="19">
        <v>5596</v>
      </c>
    </row>
    <row r="42" spans="1:11" ht="90" x14ac:dyDescent="0.3">
      <c r="A42" s="18"/>
      <c r="B42" s="13" t="s">
        <v>55</v>
      </c>
      <c r="C42" s="3" t="s">
        <v>68</v>
      </c>
      <c r="D42" s="3"/>
      <c r="E42" s="3"/>
      <c r="F42" s="6"/>
      <c r="G42" s="6"/>
      <c r="H42" s="19">
        <v>796</v>
      </c>
      <c r="I42" s="19">
        <v>796</v>
      </c>
      <c r="J42" s="19">
        <v>796</v>
      </c>
      <c r="K42" s="19">
        <v>796</v>
      </c>
    </row>
    <row r="43" spans="1:11" ht="90" x14ac:dyDescent="0.3">
      <c r="A43" s="18"/>
      <c r="B43" s="13" t="s">
        <v>56</v>
      </c>
      <c r="C43" s="3" t="s">
        <v>69</v>
      </c>
      <c r="D43" s="3"/>
      <c r="E43" s="3"/>
      <c r="F43" s="6"/>
      <c r="G43" s="6"/>
      <c r="H43" s="19">
        <v>157</v>
      </c>
      <c r="I43" s="19">
        <v>157</v>
      </c>
      <c r="J43" s="19">
        <v>157</v>
      </c>
      <c r="K43" s="19">
        <v>157</v>
      </c>
    </row>
    <row r="44" spans="1:11" ht="90" x14ac:dyDescent="0.3">
      <c r="A44" s="18"/>
      <c r="B44" s="13" t="s">
        <v>57</v>
      </c>
      <c r="C44" s="3" t="s">
        <v>70</v>
      </c>
      <c r="D44" s="3"/>
      <c r="E44" s="3"/>
      <c r="F44" s="6"/>
      <c r="G44" s="6"/>
      <c r="H44" s="19">
        <v>0</v>
      </c>
      <c r="I44" s="19">
        <v>0</v>
      </c>
      <c r="J44" s="19">
        <v>0</v>
      </c>
      <c r="K44" s="19">
        <v>0</v>
      </c>
    </row>
    <row r="45" spans="1:11" ht="90" x14ac:dyDescent="0.3">
      <c r="A45" s="18"/>
      <c r="B45" s="13" t="s">
        <v>58</v>
      </c>
      <c r="C45" s="3" t="s">
        <v>71</v>
      </c>
      <c r="D45" s="3"/>
      <c r="E45" s="3"/>
      <c r="F45" s="6"/>
      <c r="G45" s="6"/>
      <c r="H45" s="19">
        <v>1036</v>
      </c>
      <c r="I45" s="19">
        <v>1036</v>
      </c>
      <c r="J45" s="19">
        <v>1036</v>
      </c>
      <c r="K45" s="19">
        <v>1036</v>
      </c>
    </row>
    <row r="46" spans="1:11" ht="29.25" customHeight="1" x14ac:dyDescent="0.3">
      <c r="A46" s="62" t="s">
        <v>9</v>
      </c>
      <c r="B46" s="63"/>
      <c r="C46" s="63"/>
      <c r="D46" s="2">
        <f>D47</f>
        <v>1225</v>
      </c>
      <c r="E46" s="2">
        <f>E47+E52</f>
        <v>2755</v>
      </c>
      <c r="F46" s="2" t="e">
        <f>F47+F52</f>
        <v>#REF!</v>
      </c>
      <c r="G46" s="15">
        <f>G47+G52</f>
        <v>4604.3</v>
      </c>
      <c r="H46" s="15">
        <f>H47+H52+H54</f>
        <v>7123.3</v>
      </c>
      <c r="I46" s="15">
        <f t="shared" ref="I46:K46" si="9">I47+I52+I54</f>
        <v>7123.3</v>
      </c>
      <c r="J46" s="15">
        <f t="shared" si="9"/>
        <v>4604.3</v>
      </c>
      <c r="K46" s="15">
        <f t="shared" si="9"/>
        <v>4604.3</v>
      </c>
    </row>
    <row r="47" spans="1:11" ht="119.25" customHeight="1" x14ac:dyDescent="0.3">
      <c r="A47" s="33">
        <v>1</v>
      </c>
      <c r="B47" s="34" t="s">
        <v>91</v>
      </c>
      <c r="C47" s="17" t="s">
        <v>38</v>
      </c>
      <c r="D47" s="8">
        <v>1225</v>
      </c>
      <c r="E47" s="8">
        <v>2709</v>
      </c>
      <c r="F47" s="2" t="e">
        <f>F48+#REF!+F49+F50+F51</f>
        <v>#REF!</v>
      </c>
      <c r="G47" s="15">
        <f>G48+G49+G50+G51</f>
        <v>4596.8</v>
      </c>
      <c r="H47" s="15">
        <f t="shared" ref="H47:K47" si="10">H48+H49+H50+H51</f>
        <v>4596.8</v>
      </c>
      <c r="I47" s="15">
        <f t="shared" si="10"/>
        <v>4596.8</v>
      </c>
      <c r="J47" s="15">
        <f t="shared" si="10"/>
        <v>4596.8</v>
      </c>
      <c r="K47" s="15">
        <f t="shared" si="10"/>
        <v>4596.8</v>
      </c>
    </row>
    <row r="48" spans="1:11" ht="97.5" customHeight="1" x14ac:dyDescent="0.3">
      <c r="A48" s="22"/>
      <c r="B48" s="35" t="s">
        <v>31</v>
      </c>
      <c r="C48" s="25" t="s">
        <v>86</v>
      </c>
      <c r="D48" s="9"/>
      <c r="E48" s="9"/>
      <c r="F48" s="7"/>
      <c r="G48" s="19">
        <v>2.2999999999999998</v>
      </c>
      <c r="H48" s="19">
        <v>2.2999999999999998</v>
      </c>
      <c r="I48" s="19">
        <v>2.2999999999999998</v>
      </c>
      <c r="J48" s="19">
        <v>2.2999999999999998</v>
      </c>
      <c r="K48" s="19">
        <v>2.2999999999999998</v>
      </c>
    </row>
    <row r="49" spans="1:11" ht="123" customHeight="1" x14ac:dyDescent="0.3">
      <c r="A49" s="22"/>
      <c r="B49" s="35" t="s">
        <v>32</v>
      </c>
      <c r="C49" s="25" t="s">
        <v>87</v>
      </c>
      <c r="D49" s="9">
        <v>1</v>
      </c>
      <c r="E49" s="9">
        <v>12</v>
      </c>
      <c r="F49" s="7">
        <v>16</v>
      </c>
      <c r="G49" s="19">
        <v>27.6</v>
      </c>
      <c r="H49" s="19">
        <v>27.6</v>
      </c>
      <c r="I49" s="19">
        <v>27.6</v>
      </c>
      <c r="J49" s="19">
        <v>27.6</v>
      </c>
      <c r="K49" s="19">
        <v>27.6</v>
      </c>
    </row>
    <row r="50" spans="1:11" ht="22.5" customHeight="1" x14ac:dyDescent="0.3">
      <c r="A50" s="22"/>
      <c r="B50" s="35" t="s">
        <v>33</v>
      </c>
      <c r="C50" s="25" t="s">
        <v>88</v>
      </c>
      <c r="D50" s="10">
        <v>1110</v>
      </c>
      <c r="E50" s="10">
        <v>1746</v>
      </c>
      <c r="F50" s="7">
        <v>1999</v>
      </c>
      <c r="G50" s="19">
        <v>3322</v>
      </c>
      <c r="H50" s="19">
        <v>3322</v>
      </c>
      <c r="I50" s="19">
        <v>3322</v>
      </c>
      <c r="J50" s="19">
        <v>3322</v>
      </c>
      <c r="K50" s="19">
        <v>3322</v>
      </c>
    </row>
    <row r="51" spans="1:11" ht="278.25" customHeight="1" x14ac:dyDescent="0.3">
      <c r="A51" s="22"/>
      <c r="B51" s="35" t="s">
        <v>14</v>
      </c>
      <c r="C51" s="25" t="s">
        <v>89</v>
      </c>
      <c r="D51" s="9">
        <v>55</v>
      </c>
      <c r="E51" s="9">
        <v>790</v>
      </c>
      <c r="F51" s="7">
        <v>974</v>
      </c>
      <c r="G51" s="19">
        <v>1244.9000000000001</v>
      </c>
      <c r="H51" s="19">
        <v>1244.9000000000001</v>
      </c>
      <c r="I51" s="19">
        <v>1244.9000000000001</v>
      </c>
      <c r="J51" s="19">
        <v>1244.9000000000001</v>
      </c>
      <c r="K51" s="19">
        <v>1244.9000000000001</v>
      </c>
    </row>
    <row r="52" spans="1:11" ht="123" customHeight="1" x14ac:dyDescent="0.3">
      <c r="A52" s="33">
        <v>2</v>
      </c>
      <c r="B52" s="16" t="s">
        <v>11</v>
      </c>
      <c r="C52" s="16" t="s">
        <v>39</v>
      </c>
      <c r="D52" s="11"/>
      <c r="E52" s="11">
        <v>46</v>
      </c>
      <c r="F52" s="12">
        <f>F53</f>
        <v>20</v>
      </c>
      <c r="G52" s="20">
        <f>G53</f>
        <v>7.5</v>
      </c>
      <c r="H52" s="20">
        <f t="shared" ref="H52:K52" si="11">H53</f>
        <v>7.5</v>
      </c>
      <c r="I52" s="20">
        <f t="shared" si="11"/>
        <v>7.5</v>
      </c>
      <c r="J52" s="20">
        <f t="shared" si="11"/>
        <v>7.5</v>
      </c>
      <c r="K52" s="20">
        <f t="shared" si="11"/>
        <v>7.5</v>
      </c>
    </row>
    <row r="53" spans="1:11" ht="153" customHeight="1" x14ac:dyDescent="0.3">
      <c r="A53" s="22"/>
      <c r="B53" s="21" t="s">
        <v>12</v>
      </c>
      <c r="C53" s="25" t="s">
        <v>93</v>
      </c>
      <c r="D53" s="9"/>
      <c r="E53" s="9">
        <v>46</v>
      </c>
      <c r="F53" s="7">
        <v>20</v>
      </c>
      <c r="G53" s="19">
        <v>7.5</v>
      </c>
      <c r="H53" s="19">
        <v>7.5</v>
      </c>
      <c r="I53" s="19">
        <v>7.5</v>
      </c>
      <c r="J53" s="19">
        <v>7.5</v>
      </c>
      <c r="K53" s="19">
        <v>7.5</v>
      </c>
    </row>
    <row r="54" spans="1:11" ht="87" x14ac:dyDescent="0.3">
      <c r="A54" s="22"/>
      <c r="B54" s="23" t="s">
        <v>92</v>
      </c>
      <c r="C54" s="16" t="s">
        <v>38</v>
      </c>
      <c r="D54" s="11"/>
      <c r="E54" s="11"/>
      <c r="F54" s="12"/>
      <c r="G54" s="20"/>
      <c r="H54" s="20">
        <f>H55</f>
        <v>2519</v>
      </c>
      <c r="I54" s="20">
        <f t="shared" ref="I54:K54" si="12">I55</f>
        <v>2519</v>
      </c>
      <c r="J54" s="20">
        <f t="shared" si="12"/>
        <v>0</v>
      </c>
      <c r="K54" s="20">
        <f t="shared" si="12"/>
        <v>0</v>
      </c>
    </row>
    <row r="55" spans="1:11" ht="273" customHeight="1" x14ac:dyDescent="0.3">
      <c r="A55" s="36"/>
      <c r="B55" s="21" t="s">
        <v>45</v>
      </c>
      <c r="C55" s="25" t="s">
        <v>94</v>
      </c>
      <c r="D55" s="9"/>
      <c r="E55" s="9"/>
      <c r="F55" s="7"/>
      <c r="G55" s="19"/>
      <c r="H55" s="19">
        <v>2519</v>
      </c>
      <c r="I55" s="19">
        <v>2519</v>
      </c>
      <c r="J55" s="19"/>
      <c r="K55" s="19"/>
    </row>
  </sheetData>
  <mergeCells count="38">
    <mergeCell ref="B10:B11"/>
    <mergeCell ref="C10:C11"/>
    <mergeCell ref="C12:C13"/>
    <mergeCell ref="C15:C16"/>
    <mergeCell ref="A46:C46"/>
    <mergeCell ref="B12:B13"/>
    <mergeCell ref="G12:G13"/>
    <mergeCell ref="C6:C7"/>
    <mergeCell ref="D6:K6"/>
    <mergeCell ref="E10:E11"/>
    <mergeCell ref="F10:F11"/>
    <mergeCell ref="G10:G11"/>
    <mergeCell ref="H10:H11"/>
    <mergeCell ref="I10:I11"/>
    <mergeCell ref="K10:K11"/>
    <mergeCell ref="J10:J11"/>
    <mergeCell ref="J12:J13"/>
    <mergeCell ref="A9:C9"/>
    <mergeCell ref="A6:A7"/>
    <mergeCell ref="B6:B7"/>
    <mergeCell ref="A8:C8"/>
    <mergeCell ref="A10:A11"/>
    <mergeCell ref="J15:J16"/>
    <mergeCell ref="A4:K4"/>
    <mergeCell ref="H15:H16"/>
    <mergeCell ref="I15:I16"/>
    <mergeCell ref="K15:K16"/>
    <mergeCell ref="A15:A16"/>
    <mergeCell ref="B15:B16"/>
    <mergeCell ref="E15:E16"/>
    <mergeCell ref="F15:F16"/>
    <mergeCell ref="G15:G16"/>
    <mergeCell ref="H12:H13"/>
    <mergeCell ref="I12:I13"/>
    <mergeCell ref="K12:K13"/>
    <mergeCell ref="A12:A13"/>
    <mergeCell ref="E12:E13"/>
    <mergeCell ref="F12:F13"/>
  </mergeCells>
  <pageMargins left="0.78740157480314965" right="0.39370078740157483" top="0.39370078740157483" bottom="0.39370078740157483" header="0.31496062992125984" footer="0.31496062992125984"/>
  <pageSetup paperSize="9" scale="4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Депфин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2022-11-09T10:55:16Z</cp:lastPrinted>
  <dcterms:created xsi:type="dcterms:W3CDTF">2017-11-09T09:46:09Z</dcterms:created>
  <dcterms:modified xsi:type="dcterms:W3CDTF">2022-11-15T08:18:57Z</dcterms:modified>
</cp:coreProperties>
</file>