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Z:\Никольская\"/>
    </mc:Choice>
  </mc:AlternateContent>
  <xr:revisionPtr revIDLastSave="0" documentId="13_ncr:1_{5AA5F9F6-7F08-41B7-AF79-E534BA98B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. на 01.09.22" sheetId="40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'муниц. на 01.09.22'!$A$4:$W$11</definedName>
    <definedName name="для">'[1]УКС по состоянию на 01.05.2010'!#REF!</definedName>
    <definedName name="_xlnm.Print_Titles" localSheetId="0">'муниц. на 01.09.22'!$2:$3</definedName>
    <definedName name="копия">'[1]УКС по состоянию на 01.05.2010'!#REF!</definedName>
    <definedName name="_xlnm.Print_Area" localSheetId="0">'муниц. на 01.09.22'!$A$1:$X$11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40" l="1"/>
  <c r="U8" i="40"/>
  <c r="U12" i="40"/>
  <c r="U9" i="40"/>
  <c r="S10" i="40"/>
  <c r="Q10" i="40"/>
  <c r="K12" i="40"/>
  <c r="W12" i="40" s="1"/>
  <c r="E12" i="40"/>
  <c r="Q12" i="40" s="1"/>
  <c r="G12" i="40"/>
  <c r="L12" i="40"/>
  <c r="L11" i="40" s="1"/>
  <c r="U11" i="40"/>
  <c r="O11" i="40"/>
  <c r="W11" i="40" s="1"/>
  <c r="N11" i="40"/>
  <c r="M11" i="40"/>
  <c r="Q11" i="40" s="1"/>
  <c r="J11" i="40"/>
  <c r="I11" i="40"/>
  <c r="F11" i="40"/>
  <c r="D11" i="40" s="1"/>
  <c r="W10" i="40"/>
  <c r="L10" i="40"/>
  <c r="P10" i="40" s="1"/>
  <c r="H10" i="40"/>
  <c r="D10" i="40"/>
  <c r="L9" i="40"/>
  <c r="H9" i="40"/>
  <c r="D9" i="40"/>
  <c r="Q8" i="40"/>
  <c r="L8" i="40"/>
  <c r="L7" i="40" s="1"/>
  <c r="H8" i="40"/>
  <c r="D8" i="40"/>
  <c r="O7" i="40"/>
  <c r="W7" i="40" s="1"/>
  <c r="N7" i="40"/>
  <c r="N6" i="40" s="1"/>
  <c r="M7" i="40"/>
  <c r="M6" i="40" s="1"/>
  <c r="K7" i="40"/>
  <c r="J7" i="40"/>
  <c r="J6" i="40" s="1"/>
  <c r="I7" i="40"/>
  <c r="U7" i="40" s="1"/>
  <c r="G7" i="40"/>
  <c r="G6" i="40" s="1"/>
  <c r="F7" i="40"/>
  <c r="F6" i="40" s="1"/>
  <c r="E7" i="40"/>
  <c r="K6" i="40"/>
  <c r="D12" i="40" l="1"/>
  <c r="P12" i="40" s="1"/>
  <c r="Q7" i="40"/>
  <c r="I6" i="40"/>
  <c r="U6" i="40" s="1"/>
  <c r="T8" i="40"/>
  <c r="H12" i="40"/>
  <c r="O6" i="40"/>
  <c r="W6" i="40" s="1"/>
  <c r="S7" i="40"/>
  <c r="L6" i="40"/>
  <c r="P8" i="40"/>
  <c r="T9" i="40"/>
  <c r="T10" i="40"/>
  <c r="H7" i="40"/>
  <c r="T7" i="40" s="1"/>
  <c r="D7" i="40"/>
  <c r="P7" i="40" s="1"/>
  <c r="E6" i="40"/>
  <c r="Q6" i="40" s="1"/>
  <c r="P11" i="40"/>
  <c r="H11" i="40" l="1"/>
  <c r="T11" i="40" s="1"/>
  <c r="T12" i="40"/>
  <c r="H6" i="40"/>
  <c r="T6" i="40" s="1"/>
  <c r="D6" i="40"/>
  <c r="P6" i="40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H12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<sst xmlns="http://schemas.openxmlformats.org/spreadsheetml/2006/main" count="176" uniqueCount="90">
  <si>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</si>
  <si>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</si>
  <si>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</si>
  <si>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</si>
  <si>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</si>
  <si>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</si>
  <si>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</si>
  <si>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</si>
  <si>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</si>
  <si>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</si>
  <si>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</si>
  <si>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</si>
  <si>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</si>
  <si>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</si>
  <si>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</si>
  <si>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</si>
  <si>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</si>
  <si>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</si>
  <si>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</si>
  <si>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</si>
  <si>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</si>
  <si>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</si>
  <si>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</si>
  <si>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</si>
  <si>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</si>
  <si>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</si>
  <si>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</si>
  <si>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</si>
  <si>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</si>
  <si>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</si>
  <si>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</si>
  <si>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</si>
  <si>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</si>
  <si>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</si>
  <si>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</si>
  <si>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</si>
  <si>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</si>
  <si>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</si>
  <si>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</si>
  <si>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</si>
  <si>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</si>
  <si>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</si>
  <si>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</si>
  <si>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</si>
  <si>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</si>
  <si>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</si>
  <si>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</si>
  <si>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</si>
  <si>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</si>
  <si>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</si>
  <si>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</si>
  <si>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</si>
  <si>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</si>
  <si>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</si>
  <si>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</si>
  <si>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</si>
  <si>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</si>
  <si>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</si>
  <si>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</si>
  <si>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</si>
  <si>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</si>
  <si>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</si>
  <si>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</si>
  <si>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</si>
  <si>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</si>
  <si>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</si>
  <si>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</si>
  <si>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</si>
  <si>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</si>
  <si>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</si>
  <si>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</si>
  <si>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</si>
  <si>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</si>
  <si>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</si>
  <si>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</si>
  <si>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</si>
  <si>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</si>
  <si>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</si>
  <si>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</si>
  <si>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</si>
  <si>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</si>
  <si>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</si>
  <si>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</si>
  <si>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Дополнительные меры социальной поддержки отдельных категорий граждан города Нефтеюганска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</si>
  <si>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</si>
  <si>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</si>
  <si>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Управление опеки и попечительства администрации города Нефтеюганска</t>
  </si>
  <si>
    <t>Освоение на 01.09.2022 года                                                                                                                                                (рублей)</t>
  </si>
  <si>
    <t>ПЛАН на 01.09.2022 года                                                                                                                                         (рублей)</t>
  </si>
  <si>
    <t>% исполнения к плану на 01.09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</si>
</sst>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6"/>
      <color theme="1"/>
      <name val="Times New Roman"/>
      <family val="1"/>
      <charset val="204"/>
      <scheme val="minor"/>
    </font>
    <font>
      <b/>
      <sz val="2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167" fontId="3" fillId="25" borderId="1" xfId="2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/>
    <xf numFmtId="0" fontId="41" fillId="0" borderId="2" xfId="0" applyFont="1" applyFill="1" applyBorder="1" applyAlignment="1">
      <alignment vertical="center" wrapText="1"/>
    </xf>
    <xf numFmtId="0" fontId="42" fillId="0" borderId="6" xfId="0" applyFont="1" applyFill="1" applyBorder="1" applyAlignment="1">
      <alignment vertical="center"/>
    </xf>
    <xf numFmtId="49" fontId="43" fillId="0" borderId="20" xfId="0" applyNumberFormat="1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EC4D-1310-401C-A312-434593B55983}">
  <sheetPr>
    <pageSetUpPr fitToPage="1"/>
  </sheetPr>
  <dimension ref="A1:X12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3" sqref="D23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6" customWidth="1"/>
    <col min="5" max="5" width="22.140625" style="46" customWidth="1"/>
    <col min="6" max="6" width="19.85546875" style="46" customWidth="1"/>
    <col min="7" max="7" width="22.42578125" style="46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19" customFormat="1" ht="105" customHeight="1" x14ac:dyDescent="0.35">
      <c r="A1" s="93" t="s">
        <v>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4" s="1" customFormat="1" ht="46.5" customHeight="1" x14ac:dyDescent="0.3">
      <c r="A2" s="76" t="s">
        <v>0</v>
      </c>
      <c r="B2" s="53" t="s">
        <v>1</v>
      </c>
      <c r="C2" s="77" t="s">
        <v>18</v>
      </c>
      <c r="D2" s="84" t="s">
        <v>88</v>
      </c>
      <c r="E2" s="85"/>
      <c r="F2" s="85"/>
      <c r="G2" s="86"/>
      <c r="H2" s="81" t="s">
        <v>84</v>
      </c>
      <c r="I2" s="82"/>
      <c r="J2" s="82"/>
      <c r="K2" s="83"/>
      <c r="L2" s="75" t="s">
        <v>87</v>
      </c>
      <c r="M2" s="75"/>
      <c r="N2" s="75"/>
      <c r="O2" s="75"/>
      <c r="P2" s="72" t="s">
        <v>89</v>
      </c>
      <c r="Q2" s="73"/>
      <c r="R2" s="73"/>
      <c r="S2" s="74"/>
      <c r="T2" s="78" t="s">
        <v>85</v>
      </c>
      <c r="U2" s="79"/>
      <c r="V2" s="79"/>
      <c r="W2" s="80"/>
      <c r="X2" s="87" t="s">
        <v>53</v>
      </c>
    </row>
    <row r="3" spans="1:24" s="1" customFormat="1" ht="37.5" x14ac:dyDescent="0.3">
      <c r="A3" s="76"/>
      <c r="B3" s="54" t="s">
        <v>2</v>
      </c>
      <c r="C3" s="77"/>
      <c r="D3" s="45" t="s">
        <v>21</v>
      </c>
      <c r="E3" s="45" t="s">
        <v>22</v>
      </c>
      <c r="F3" s="45" t="s">
        <v>51</v>
      </c>
      <c r="G3" s="45" t="s">
        <v>23</v>
      </c>
      <c r="H3" s="61" t="s">
        <v>21</v>
      </c>
      <c r="I3" s="61" t="s">
        <v>22</v>
      </c>
      <c r="J3" s="61" t="s">
        <v>51</v>
      </c>
      <c r="K3" s="61" t="s">
        <v>23</v>
      </c>
      <c r="L3" s="44" t="s">
        <v>21</v>
      </c>
      <c r="M3" s="44" t="s">
        <v>22</v>
      </c>
      <c r="N3" s="44" t="s">
        <v>51</v>
      </c>
      <c r="O3" s="44" t="s">
        <v>23</v>
      </c>
      <c r="P3" s="44" t="s">
        <v>21</v>
      </c>
      <c r="Q3" s="44" t="s">
        <v>22</v>
      </c>
      <c r="R3" s="44" t="s">
        <v>51</v>
      </c>
      <c r="S3" s="44" t="s">
        <v>23</v>
      </c>
      <c r="T3" s="44" t="s">
        <v>21</v>
      </c>
      <c r="U3" s="44" t="s">
        <v>22</v>
      </c>
      <c r="V3" s="44" t="s">
        <v>51</v>
      </c>
      <c r="W3" s="44" t="s">
        <v>23</v>
      </c>
      <c r="X3" s="88"/>
    </row>
    <row r="4" spans="1:24" s="1" customFormat="1" ht="33.75" customHeight="1" x14ac:dyDescent="0.3">
      <c r="A4" s="60" t="s">
        <v>4</v>
      </c>
      <c r="B4" s="55" t="s">
        <v>14</v>
      </c>
      <c r="C4" s="60" t="s">
        <v>25</v>
      </c>
      <c r="D4" s="52">
        <v>4</v>
      </c>
      <c r="E4" s="52">
        <v>5</v>
      </c>
      <c r="F4" s="52">
        <v>6</v>
      </c>
      <c r="G4" s="52" t="s">
        <v>41</v>
      </c>
      <c r="H4" s="60" t="s">
        <v>17</v>
      </c>
      <c r="I4" s="60" t="s">
        <v>29</v>
      </c>
      <c r="J4" s="60" t="s">
        <v>30</v>
      </c>
      <c r="K4" s="60" t="s">
        <v>31</v>
      </c>
      <c r="L4" s="60" t="s">
        <v>32</v>
      </c>
      <c r="M4" s="60" t="s">
        <v>33</v>
      </c>
      <c r="N4" s="60" t="s">
        <v>34</v>
      </c>
      <c r="O4" s="60" t="s">
        <v>40</v>
      </c>
      <c r="P4" s="60"/>
      <c r="Q4" s="60"/>
      <c r="R4" s="60"/>
      <c r="S4" s="60"/>
      <c r="T4" s="60" t="s">
        <v>75</v>
      </c>
      <c r="U4" s="60" t="s">
        <v>76</v>
      </c>
      <c r="V4" s="60" t="s">
        <v>61</v>
      </c>
      <c r="W4" s="60" t="s">
        <v>77</v>
      </c>
      <c r="X4" s="43">
        <v>20</v>
      </c>
    </row>
    <row r="5" spans="1:24" s="1" customFormat="1" ht="53.25" customHeight="1" x14ac:dyDescent="0.3">
      <c r="A5" s="89" t="s">
        <v>86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20"/>
    </row>
    <row r="6" spans="1:24" ht="87" customHeight="1" x14ac:dyDescent="0.3">
      <c r="A6" s="49" t="s">
        <v>34</v>
      </c>
      <c r="B6" s="91" t="s">
        <v>83</v>
      </c>
      <c r="C6" s="92"/>
      <c r="D6" s="50">
        <f>D7+D11</f>
        <v>209914537</v>
      </c>
      <c r="E6" s="50">
        <f t="shared" ref="E6:O6" si="0">E7+E11</f>
        <v>98909400</v>
      </c>
      <c r="F6" s="50">
        <f t="shared" si="0"/>
        <v>0</v>
      </c>
      <c r="G6" s="50">
        <f t="shared" si="0"/>
        <v>111005137</v>
      </c>
      <c r="H6" s="50">
        <f t="shared" si="0"/>
        <v>233349337</v>
      </c>
      <c r="I6" s="50">
        <f t="shared" si="0"/>
        <v>122344200</v>
      </c>
      <c r="J6" s="50">
        <f t="shared" si="0"/>
        <v>0</v>
      </c>
      <c r="K6" s="50">
        <f t="shared" si="0"/>
        <v>111005137</v>
      </c>
      <c r="L6" s="50">
        <f t="shared" si="0"/>
        <v>140026391.56999999</v>
      </c>
      <c r="M6" s="50">
        <f>M7+M11</f>
        <v>90395348.700000003</v>
      </c>
      <c r="N6" s="50">
        <f t="shared" si="0"/>
        <v>0</v>
      </c>
      <c r="O6" s="50">
        <f t="shared" si="0"/>
        <v>49631042.870000005</v>
      </c>
      <c r="P6" s="47">
        <f t="shared" ref="P6:Q11" si="1">L6/D6*100</f>
        <v>66.706381354617662</v>
      </c>
      <c r="Q6" s="47">
        <f t="shared" si="1"/>
        <v>91.392070622205779</v>
      </c>
      <c r="R6" s="47"/>
      <c r="S6" s="47">
        <v>100</v>
      </c>
      <c r="T6" s="47">
        <f t="shared" ref="T6:U11" si="2">L6/H6*100</f>
        <v>60.007194950804589</v>
      </c>
      <c r="U6" s="47">
        <f>M6/I6*100</f>
        <v>73.886092434296017</v>
      </c>
      <c r="V6" s="47"/>
      <c r="W6" s="47">
        <f>O6/K6*100</f>
        <v>44.710582060720313</v>
      </c>
      <c r="X6" s="51"/>
    </row>
    <row r="7" spans="1:24" ht="78.75" customHeight="1" x14ac:dyDescent="0.3">
      <c r="A7" s="49" t="s">
        <v>35</v>
      </c>
      <c r="B7" s="67" t="s">
        <v>78</v>
      </c>
      <c r="C7" s="50"/>
      <c r="D7" s="62">
        <f t="shared" ref="D7:O7" si="3">SUM(D8:D10)</f>
        <v>184397840</v>
      </c>
      <c r="E7" s="62">
        <f t="shared" si="3"/>
        <v>74156300</v>
      </c>
      <c r="F7" s="62">
        <f t="shared" si="3"/>
        <v>0</v>
      </c>
      <c r="G7" s="62">
        <f t="shared" si="3"/>
        <v>110241540</v>
      </c>
      <c r="H7" s="62">
        <f t="shared" si="3"/>
        <v>193856840</v>
      </c>
      <c r="I7" s="62">
        <f t="shared" si="3"/>
        <v>83615300</v>
      </c>
      <c r="J7" s="62">
        <f t="shared" si="3"/>
        <v>0</v>
      </c>
      <c r="K7" s="62">
        <f t="shared" si="3"/>
        <v>110241540</v>
      </c>
      <c r="L7" s="62">
        <f t="shared" si="3"/>
        <v>118001385.31999999</v>
      </c>
      <c r="M7" s="62">
        <f t="shared" si="3"/>
        <v>69133937.719999999</v>
      </c>
      <c r="N7" s="62">
        <f t="shared" si="3"/>
        <v>0</v>
      </c>
      <c r="O7" s="62">
        <f t="shared" si="3"/>
        <v>48867447.600000001</v>
      </c>
      <c r="P7" s="47">
        <f>L7/D7*100</f>
        <v>63.992824059110454</v>
      </c>
      <c r="Q7" s="47">
        <f>M7/E7*100</f>
        <v>93.227328925526223</v>
      </c>
      <c r="R7" s="47"/>
      <c r="S7" s="47">
        <f>O7/G7*100</f>
        <v>44.327616976323078</v>
      </c>
      <c r="T7" s="47">
        <f>L7/H7*100</f>
        <v>60.870374922030088</v>
      </c>
      <c r="U7" s="58">
        <f>M7/I7*100</f>
        <v>82.68096594761964</v>
      </c>
      <c r="V7" s="47"/>
      <c r="W7" s="47">
        <f t="shared" ref="W7:W12" si="4">O7/K7*100</f>
        <v>44.327616976323078</v>
      </c>
      <c r="X7" s="51"/>
    </row>
    <row r="8" spans="1:24" ht="34.5" customHeight="1" x14ac:dyDescent="0.3">
      <c r="A8" s="68" t="s">
        <v>36</v>
      </c>
      <c r="B8" s="70" t="s">
        <v>79</v>
      </c>
      <c r="C8" s="18" t="s">
        <v>13</v>
      </c>
      <c r="D8" s="63">
        <f>SUM(E8:G8)</f>
        <v>12932400</v>
      </c>
      <c r="E8" s="63">
        <v>12932400</v>
      </c>
      <c r="F8" s="63">
        <v>0</v>
      </c>
      <c r="G8" s="63">
        <v>0</v>
      </c>
      <c r="H8" s="64">
        <f>SUM(I8:K8)</f>
        <v>20646281</v>
      </c>
      <c r="I8" s="64">
        <v>20646281</v>
      </c>
      <c r="J8" s="64">
        <v>0</v>
      </c>
      <c r="K8" s="64">
        <v>0</v>
      </c>
      <c r="L8" s="65">
        <f>SUM(M8:O8)</f>
        <v>12018263.720000001</v>
      </c>
      <c r="M8" s="65">
        <v>12018263.720000001</v>
      </c>
      <c r="N8" s="66">
        <v>0</v>
      </c>
      <c r="O8" s="66">
        <v>0</v>
      </c>
      <c r="P8" s="47">
        <f t="shared" si="1"/>
        <v>92.931425876094153</v>
      </c>
      <c r="Q8" s="47">
        <f t="shared" si="1"/>
        <v>92.931425876094153</v>
      </c>
      <c r="R8" s="47"/>
      <c r="S8" s="47"/>
      <c r="T8" s="47">
        <f>L8/H8*100</f>
        <v>58.210307803134128</v>
      </c>
      <c r="U8" s="58">
        <f>M8/I8*100</f>
        <v>58.210307803134128</v>
      </c>
      <c r="V8" s="47"/>
      <c r="W8" s="47"/>
      <c r="X8" s="51"/>
    </row>
    <row r="9" spans="1:24" ht="66.75" customHeight="1" x14ac:dyDescent="0.3">
      <c r="A9" s="69"/>
      <c r="B9" s="71"/>
      <c r="C9" s="18" t="s">
        <v>3</v>
      </c>
      <c r="D9" s="63">
        <f>SUM(E9:G9)</f>
        <v>2138700</v>
      </c>
      <c r="E9" s="63">
        <v>2138700</v>
      </c>
      <c r="F9" s="63">
        <v>0</v>
      </c>
      <c r="G9" s="63">
        <v>0</v>
      </c>
      <c r="H9" s="64">
        <f>SUM(I9:K9)</f>
        <v>3883819</v>
      </c>
      <c r="I9" s="64">
        <v>3883819</v>
      </c>
      <c r="J9" s="64">
        <v>0</v>
      </c>
      <c r="K9" s="64">
        <v>0</v>
      </c>
      <c r="L9" s="65">
        <f>SUM(M9:O9)</f>
        <v>0</v>
      </c>
      <c r="M9" s="65">
        <v>0</v>
      </c>
      <c r="N9" s="66">
        <v>0</v>
      </c>
      <c r="O9" s="66">
        <v>0</v>
      </c>
      <c r="P9" s="47">
        <v>0</v>
      </c>
      <c r="Q9" s="47">
        <v>0</v>
      </c>
      <c r="R9" s="47"/>
      <c r="S9" s="47"/>
      <c r="T9" s="47">
        <f t="shared" si="2"/>
        <v>0</v>
      </c>
      <c r="U9" s="47">
        <f>M9/I9*100</f>
        <v>0</v>
      </c>
      <c r="V9" s="47"/>
      <c r="W9" s="47"/>
      <c r="X9" s="51"/>
    </row>
    <row r="10" spans="1:24" ht="54" customHeight="1" x14ac:dyDescent="0.3">
      <c r="A10" s="57" t="s">
        <v>37</v>
      </c>
      <c r="B10" s="51" t="s">
        <v>80</v>
      </c>
      <c r="C10" s="18" t="s">
        <v>58</v>
      </c>
      <c r="D10" s="63">
        <f>SUM(E10:G10)</f>
        <v>169326740</v>
      </c>
      <c r="E10" s="63">
        <v>59085200</v>
      </c>
      <c r="F10" s="63">
        <v>0</v>
      </c>
      <c r="G10" s="63">
        <v>110241540</v>
      </c>
      <c r="H10" s="64">
        <f t="shared" ref="H10" si="5">SUM(I10:K10)</f>
        <v>169326740</v>
      </c>
      <c r="I10" s="64">
        <v>59085200</v>
      </c>
      <c r="J10" s="64">
        <v>0</v>
      </c>
      <c r="K10" s="64">
        <v>110241540</v>
      </c>
      <c r="L10" s="65">
        <f>SUM(M10:O10)</f>
        <v>105983121.59999999</v>
      </c>
      <c r="M10" s="65">
        <v>57115674</v>
      </c>
      <c r="N10" s="66">
        <v>0</v>
      </c>
      <c r="O10" s="66">
        <v>48867447.600000001</v>
      </c>
      <c r="P10" s="47">
        <f>L10/D10*100</f>
        <v>62.590894739956603</v>
      </c>
      <c r="Q10" s="47">
        <f>M10/E10*100</f>
        <v>96.666633945556583</v>
      </c>
      <c r="R10" s="47"/>
      <c r="S10" s="47">
        <f>O10/G10*100</f>
        <v>44.327616976323078</v>
      </c>
      <c r="T10" s="47">
        <f t="shared" si="2"/>
        <v>62.590894739956603</v>
      </c>
      <c r="U10" s="47">
        <f>M10/I10*100</f>
        <v>96.666633945556583</v>
      </c>
      <c r="V10" s="47"/>
      <c r="W10" s="47">
        <f t="shared" si="4"/>
        <v>44.327616976323078</v>
      </c>
      <c r="X10" s="48"/>
    </row>
    <row r="11" spans="1:24" ht="76.5" customHeight="1" x14ac:dyDescent="0.3">
      <c r="A11" s="49" t="s">
        <v>38</v>
      </c>
      <c r="B11" s="67" t="s">
        <v>81</v>
      </c>
      <c r="C11" s="59"/>
      <c r="D11" s="62">
        <f>E11+F11+G11</f>
        <v>25516697</v>
      </c>
      <c r="E11" s="62">
        <v>24753100</v>
      </c>
      <c r="F11" s="62">
        <f t="shared" ref="F11:O11" si="6">SUM(F12:F12)</f>
        <v>0</v>
      </c>
      <c r="G11" s="62">
        <v>763597</v>
      </c>
      <c r="H11" s="62">
        <f>SUM(H12)</f>
        <v>39492497</v>
      </c>
      <c r="I11" s="62">
        <f t="shared" si="6"/>
        <v>38728900</v>
      </c>
      <c r="J11" s="62">
        <f t="shared" si="6"/>
        <v>0</v>
      </c>
      <c r="K11" s="62">
        <v>763597</v>
      </c>
      <c r="L11" s="62">
        <f t="shared" si="6"/>
        <v>22025006.25</v>
      </c>
      <c r="M11" s="62">
        <f t="shared" si="6"/>
        <v>21261410.98</v>
      </c>
      <c r="N11" s="62">
        <f t="shared" si="6"/>
        <v>0</v>
      </c>
      <c r="O11" s="62">
        <f t="shared" si="6"/>
        <v>763595.27</v>
      </c>
      <c r="P11" s="47">
        <f t="shared" si="1"/>
        <v>86.316055130489659</v>
      </c>
      <c r="Q11" s="47">
        <f t="shared" si="1"/>
        <v>85.893932396346315</v>
      </c>
      <c r="R11" s="47"/>
      <c r="S11" s="47">
        <v>100</v>
      </c>
      <c r="T11" s="47">
        <f t="shared" si="2"/>
        <v>55.770102989436197</v>
      </c>
      <c r="U11" s="47">
        <f t="shared" si="2"/>
        <v>54.898050241550891</v>
      </c>
      <c r="V11" s="47"/>
      <c r="W11" s="47">
        <f t="shared" si="4"/>
        <v>99.99977344070237</v>
      </c>
      <c r="X11" s="20"/>
    </row>
    <row r="12" spans="1:24" ht="78.75" customHeight="1" x14ac:dyDescent="0.3">
      <c r="A12" s="57" t="s">
        <v>39</v>
      </c>
      <c r="B12" s="51" t="s">
        <v>82</v>
      </c>
      <c r="C12" s="18" t="s">
        <v>13</v>
      </c>
      <c r="D12" s="63">
        <f>SUM(E12:G12)</f>
        <v>25516697</v>
      </c>
      <c r="E12" s="63">
        <f>E11</f>
        <v>24753100</v>
      </c>
      <c r="F12" s="63">
        <v>0</v>
      </c>
      <c r="G12" s="63">
        <f>G11</f>
        <v>763597</v>
      </c>
      <c r="H12" s="64">
        <f>SUM(I12:K12)</f>
        <v>39492497</v>
      </c>
      <c r="I12" s="64">
        <v>38728900</v>
      </c>
      <c r="J12" s="64">
        <v>0</v>
      </c>
      <c r="K12" s="64">
        <f>K11</f>
        <v>763597</v>
      </c>
      <c r="L12" s="66">
        <f>SUM(M12:O12)</f>
        <v>22025006.25</v>
      </c>
      <c r="M12" s="65">
        <v>21261410.98</v>
      </c>
      <c r="N12" s="66">
        <v>0</v>
      </c>
      <c r="O12" s="66">
        <v>763595.27</v>
      </c>
      <c r="P12" s="47">
        <f>L12/D12*100</f>
        <v>86.316055130489659</v>
      </c>
      <c r="Q12" s="47">
        <f>M12/E12*100</f>
        <v>85.893932396346315</v>
      </c>
      <c r="R12" s="47"/>
      <c r="S12" s="47">
        <v>100</v>
      </c>
      <c r="T12" s="47">
        <f>L12/H12*100</f>
        <v>55.770102989436197</v>
      </c>
      <c r="U12" s="47">
        <f>M12/I12*100</f>
        <v>54.898050241550891</v>
      </c>
      <c r="V12" s="47"/>
      <c r="W12" s="47">
        <f t="shared" si="4"/>
        <v>99.99977344070237</v>
      </c>
      <c r="X12" s="51"/>
    </row>
  </sheetData>
  <mergeCells count="13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A5:W5"/>
    <mergeCell ref="B6:C6"/>
    <mergeCell ref="A8:A9"/>
    <mergeCell ref="B8:B9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5" t="s">
        <v>1</v>
      </c>
      <c r="C2" s="99" t="s">
        <v>18</v>
      </c>
      <c r="D2" s="100" t="s">
        <v>42</v>
      </c>
      <c r="E2" s="100"/>
      <c r="F2" s="100"/>
      <c r="G2" s="101" t="s">
        <v>50</v>
      </c>
      <c r="H2" s="101"/>
      <c r="I2" s="101"/>
      <c r="J2" s="102" t="s">
        <v>48</v>
      </c>
      <c r="K2" s="103"/>
      <c r="L2" s="104"/>
      <c r="M2" s="105" t="s">
        <v>43</v>
      </c>
      <c r="N2" s="105" t="s">
        <v>44</v>
      </c>
    </row>
    <row r="3" spans="1:14" ht="25.5" x14ac:dyDescent="0.25">
      <c r="A3" s="98"/>
      <c r="B3" s="6" t="s">
        <v>2</v>
      </c>
      <c r="C3" s="9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6"/>
      <c r="N3" s="106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5" t="s">
        <v>46</v>
      </c>
      <c r="C5" s="9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24" t="s">
        <v>1</v>
      </c>
      <c r="C1" s="115" t="s">
        <v>18</v>
      </c>
      <c r="D1" s="116" t="s">
        <v>62</v>
      </c>
      <c r="E1" s="116"/>
      <c r="F1" s="116"/>
      <c r="G1" s="116"/>
      <c r="H1" s="116" t="s">
        <v>63</v>
      </c>
      <c r="I1" s="116"/>
      <c r="J1" s="116"/>
      <c r="K1" s="116"/>
      <c r="L1" s="117" t="s">
        <v>73</v>
      </c>
      <c r="M1" s="118"/>
      <c r="N1" s="118"/>
      <c r="O1" s="119"/>
      <c r="P1" s="111" t="s">
        <v>64</v>
      </c>
      <c r="Q1" s="111"/>
      <c r="R1" s="111"/>
      <c r="S1" s="111"/>
      <c r="T1" s="111" t="s">
        <v>65</v>
      </c>
      <c r="U1" s="112"/>
      <c r="V1" s="112"/>
      <c r="W1" s="112"/>
    </row>
    <row r="2" spans="1:23" ht="22.5" x14ac:dyDescent="0.25">
      <c r="A2" s="114"/>
      <c r="B2" s="24" t="s">
        <v>2</v>
      </c>
      <c r="C2" s="115"/>
      <c r="D2" s="25" t="s">
        <v>21</v>
      </c>
      <c r="E2" s="25" t="s">
        <v>22</v>
      </c>
      <c r="F2" s="25" t="s">
        <v>51</v>
      </c>
      <c r="G2" s="25" t="s">
        <v>23</v>
      </c>
      <c r="H2" s="25" t="s">
        <v>21</v>
      </c>
      <c r="I2" s="25" t="s">
        <v>22</v>
      </c>
      <c r="J2" s="25" t="s">
        <v>51</v>
      </c>
      <c r="K2" s="25" t="s">
        <v>23</v>
      </c>
      <c r="L2" s="25" t="s">
        <v>21</v>
      </c>
      <c r="M2" s="25" t="s">
        <v>22</v>
      </c>
      <c r="N2" s="25" t="s">
        <v>51</v>
      </c>
      <c r="O2" s="25" t="s">
        <v>23</v>
      </c>
      <c r="P2" s="25" t="s">
        <v>21</v>
      </c>
      <c r="Q2" s="25" t="s">
        <v>22</v>
      </c>
      <c r="R2" s="25" t="s">
        <v>51</v>
      </c>
      <c r="S2" s="25" t="s">
        <v>23</v>
      </c>
      <c r="T2" s="25" t="s">
        <v>21</v>
      </c>
      <c r="U2" s="26" t="s">
        <v>22</v>
      </c>
      <c r="V2" s="25" t="s">
        <v>51</v>
      </c>
      <c r="W2" s="25" t="s">
        <v>23</v>
      </c>
    </row>
    <row r="3" spans="1:23" x14ac:dyDescent="0.25">
      <c r="A3" s="22" t="s">
        <v>4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41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40</v>
      </c>
      <c r="P3" s="22" t="s">
        <v>17</v>
      </c>
      <c r="Q3" s="22" t="s">
        <v>29</v>
      </c>
      <c r="R3" s="22" t="s">
        <v>61</v>
      </c>
      <c r="S3" s="22" t="s">
        <v>30</v>
      </c>
      <c r="T3" s="22" t="s">
        <v>31</v>
      </c>
      <c r="U3" s="22" t="s">
        <v>66</v>
      </c>
      <c r="V3" s="22" t="s">
        <v>54</v>
      </c>
      <c r="W3" s="22" t="s">
        <v>60</v>
      </c>
    </row>
    <row r="4" spans="1:23" x14ac:dyDescent="0.25">
      <c r="A4" s="113" t="s">
        <v>24</v>
      </c>
      <c r="B4" s="113"/>
      <c r="C4" s="11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5" t="s">
        <v>9</v>
      </c>
      <c r="C5" s="9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52</v>
      </c>
      <c r="C6" s="5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95" t="s">
        <v>67</v>
      </c>
      <c r="C7" s="9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68</v>
      </c>
      <c r="C8" s="5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69</v>
      </c>
      <c r="C9" s="5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95" t="s">
        <v>11</v>
      </c>
      <c r="C12" s="9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7" t="s">
        <v>12</v>
      </c>
      <c r="C14" s="10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5" t="s">
        <v>19</v>
      </c>
      <c r="B15" s="32" t="s">
        <v>72</v>
      </c>
      <c r="C15" s="5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9"/>
      <c r="B16" s="32" t="s">
        <v>55</v>
      </c>
      <c r="C16" s="5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9"/>
      <c r="B17" s="32" t="s">
        <v>56</v>
      </c>
      <c r="C17" s="5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0"/>
      <c r="B18" s="32" t="s">
        <v>57</v>
      </c>
      <c r="C18" s="5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муниц. на 01.09.22</vt:lpstr>
      <vt:lpstr>ведомственная</vt:lpstr>
      <vt:lpstr>АИП</vt:lpstr>
      <vt:lpstr>'муниц. на 01.09.22'!Заголовки_для_печати</vt:lpstr>
      <vt:lpstr>'муниц. на 01.09.22'!Область_печати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2022-09-05T06:13:40Z</cp:lastPrinted>
  <dcterms:created xsi:type="dcterms:W3CDTF">2012-05-22T08:33:39Z</dcterms:created>
  <dcterms:modified xsi:type="dcterms:W3CDTF">2022-09-06T06:08:14Z</dcterms:modified>
</cp:coreProperties>
</file>