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гоичс\Программа Защита населения\Сетевые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муниципальные!$A$1:$X$15</definedName>
  </definedNames>
  <calcPr calcId="162913"/>
</workbook>
</file>

<file path=xl/calcChain.xml><?xml version="1.0" encoding="utf-8"?>
<calcChain xmlns="http://schemas.openxmlformats.org/spreadsheetml/2006/main">
  <c r="W7" i="33" l="1"/>
  <c r="W9" i="33"/>
  <c r="W10" i="33"/>
  <c r="W11" i="33"/>
  <c r="W12" i="33"/>
  <c r="W13" i="33"/>
  <c r="W14" i="33"/>
  <c r="W15" i="33"/>
  <c r="S7" i="33"/>
  <c r="S9" i="33"/>
  <c r="S10" i="33"/>
  <c r="S11" i="33"/>
  <c r="S12" i="33"/>
  <c r="S13" i="33"/>
  <c r="S14" i="33"/>
  <c r="S15" i="33"/>
  <c r="D7" i="33"/>
  <c r="D6" i="33" s="1"/>
  <c r="E8" i="33"/>
  <c r="F8" i="33"/>
  <c r="G8" i="33"/>
  <c r="I8" i="33"/>
  <c r="J8" i="33"/>
  <c r="K8" i="33"/>
  <c r="M8" i="33"/>
  <c r="N8" i="33"/>
  <c r="O8" i="33"/>
  <c r="E6" i="33"/>
  <c r="F6" i="33"/>
  <c r="G6" i="33"/>
  <c r="I6" i="33"/>
  <c r="J6" i="33"/>
  <c r="K6" i="33"/>
  <c r="M6" i="33"/>
  <c r="N6" i="33"/>
  <c r="O6" i="33"/>
  <c r="W6" i="33" l="1"/>
  <c r="S6" i="33"/>
  <c r="W8" i="33"/>
  <c r="S8" i="33"/>
  <c r="K5" i="33" l="1"/>
  <c r="G5" i="33"/>
  <c r="L7" i="33"/>
  <c r="H7" i="33"/>
  <c r="H6" i="33" s="1"/>
  <c r="L6" i="33" l="1"/>
  <c r="T7" i="33"/>
  <c r="P7" i="33"/>
  <c r="O5" i="33"/>
  <c r="W5" i="33" l="1"/>
  <c r="S5" i="33"/>
  <c r="T6" i="33"/>
  <c r="P6" i="33"/>
  <c r="L15" i="33" l="1"/>
  <c r="D15" i="33"/>
  <c r="L14" i="33"/>
  <c r="L12" i="33"/>
  <c r="H12" i="33"/>
  <c r="D12" i="33"/>
  <c r="L11" i="33"/>
  <c r="H11" i="33"/>
  <c r="D9" i="33"/>
  <c r="T11" i="33" l="1"/>
  <c r="P15" i="33"/>
  <c r="T12" i="33"/>
  <c r="P12" i="33"/>
  <c r="D10" i="33" l="1"/>
  <c r="D11" i="33"/>
  <c r="P11" i="33" s="1"/>
  <c r="D13" i="33"/>
  <c r="D14" i="33"/>
  <c r="P14" i="33" s="1"/>
  <c r="D8" i="33" l="1"/>
  <c r="D5" i="33" s="1"/>
  <c r="F5" i="33"/>
  <c r="E5" i="33"/>
  <c r="H10" i="33" l="1"/>
  <c r="H13" i="33"/>
  <c r="H14" i="33"/>
  <c r="T14" i="33" s="1"/>
  <c r="H15" i="33"/>
  <c r="T15" i="33" s="1"/>
  <c r="H9" i="33"/>
  <c r="H8" i="33" l="1"/>
  <c r="H5" i="33" s="1"/>
  <c r="I5" i="33"/>
  <c r="J5" i="33"/>
  <c r="N5" i="33" l="1"/>
  <c r="M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3" i="33" l="1"/>
  <c r="L10" i="33"/>
  <c r="T13" i="33" l="1"/>
  <c r="P13" i="33"/>
  <c r="T10" i="33"/>
  <c r="P10" i="33"/>
  <c r="L9" i="33" l="1"/>
  <c r="T9" i="33" l="1"/>
  <c r="P9" i="33"/>
  <c r="L8" i="33"/>
  <c r="L5" i="33" l="1"/>
  <c r="T8" i="33"/>
  <c r="P8" i="33"/>
  <c r="T5" i="33" l="1"/>
  <c r="P5" i="33"/>
</calcChain>
</file>

<file path=xl/sharedStrings.xml><?xml version="1.0" encoding="utf-8"?>
<sst xmlns="http://schemas.openxmlformats.org/spreadsheetml/2006/main" count="177" uniqueCount="90">
  <si>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</si>
  <si>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</si>
  <si>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</si>
  <si>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</si>
  <si>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</si>
  <si>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</si>
  <si>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</si>
  <si>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</si>
  <si>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</si>
  <si>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</si>
  <si>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</si>
  <si>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</si>
  <si>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</si>
  <si>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</si>
  <si>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</si>
  <si>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</si>
  <si>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</si>
  <si>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</si>
  <si>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</si>
  <si>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</si>
  <si>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</si>
  <si>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</si>
  <si>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</si>
  <si>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</si>
  <si>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</si>
  <si>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</si>
  <si>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</si>
  <si>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</si>
  <si>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</si>
  <si>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</si>
  <si>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</si>
  <si>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</si>
  <si>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</si>
  <si>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</si>
  <si>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</si>
  <si>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</si>
  <si>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</si>
  <si>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</si>
  <si>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</si>
  <si>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</si>
  <si>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</si>
  <si>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</si>
  <si>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</si>
  <si>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</si>
  <si>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</si>
  <si>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</si>
  <si>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</si>
  <si>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</si>
  <si>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</si>
  <si>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</si>
  <si>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</si>
  <si>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</si>
  <si>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</si>
  <si>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</si>
  <si>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</si>
  <si>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</si>
  <si>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</si>
  <si>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</si>
  <si>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</si>
  <si>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</si>
  <si>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</si>
  <si>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</si>
  <si>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</si>
  <si>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</si>
  <si>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</si>
  <si>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</si>
  <si>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</si>
  <si>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</si>
  <si>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</si>
  <si>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</si>
  <si>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</si>
  <si>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</si>
  <si>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</si>
  <si>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</si>
  <si>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</si>
  <si>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</si>
  <si>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</si>
  <si>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</si>
  <si>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</si>
  <si>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</si>
  <si>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</si>
  <si>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</si>
  <si>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</si>
  <si>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</si>
  <si>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11.2.1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</si>
  <si>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</si>
  <si>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</si>
  <si>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</si>
  <si>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</si>
  <si>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Освоение на 01.03.2022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</si>
</sst>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4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29" sqref="J29"/>
    </sheetView>
  </sheetViews>
  <sheetFormatPr defaultRowHeight="18.75" x14ac:dyDescent="0.3"/>
  <cols>
    <col min="1" max="1" width="9.140625" style="4" customWidth="1"/>
    <col min="2" max="2" width="80.28515625" style="65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7" t="s">
        <v>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4" s="1" customFormat="1" ht="46.5" customHeight="1" x14ac:dyDescent="0.3">
      <c r="A2" s="83" t="s">
        <v>0</v>
      </c>
      <c r="B2" s="61" t="s">
        <v>1</v>
      </c>
      <c r="C2" s="84" t="s">
        <v>20</v>
      </c>
      <c r="D2" s="91" t="s">
        <v>85</v>
      </c>
      <c r="E2" s="92"/>
      <c r="F2" s="92"/>
      <c r="G2" s="93"/>
      <c r="H2" s="88" t="s">
        <v>86</v>
      </c>
      <c r="I2" s="89"/>
      <c r="J2" s="89"/>
      <c r="K2" s="90"/>
      <c r="L2" s="82" t="s">
        <v>89</v>
      </c>
      <c r="M2" s="82"/>
      <c r="N2" s="82"/>
      <c r="O2" s="82"/>
      <c r="P2" s="79" t="s">
        <v>88</v>
      </c>
      <c r="Q2" s="80"/>
      <c r="R2" s="80"/>
      <c r="S2" s="81"/>
      <c r="T2" s="85" t="s">
        <v>87</v>
      </c>
      <c r="U2" s="86"/>
      <c r="V2" s="86"/>
      <c r="W2" s="87"/>
      <c r="X2" s="72" t="s">
        <v>56</v>
      </c>
    </row>
    <row r="3" spans="1:24" s="1" customFormat="1" ht="37.5" x14ac:dyDescent="0.3">
      <c r="A3" s="83"/>
      <c r="B3" s="62" t="s">
        <v>2</v>
      </c>
      <c r="C3" s="84"/>
      <c r="D3" s="46" t="s">
        <v>24</v>
      </c>
      <c r="E3" s="46" t="s">
        <v>25</v>
      </c>
      <c r="F3" s="46" t="s">
        <v>52</v>
      </c>
      <c r="G3" s="46" t="s">
        <v>26</v>
      </c>
      <c r="H3" s="70" t="s">
        <v>24</v>
      </c>
      <c r="I3" s="70" t="s">
        <v>25</v>
      </c>
      <c r="J3" s="70" t="s">
        <v>52</v>
      </c>
      <c r="K3" s="70" t="s">
        <v>26</v>
      </c>
      <c r="L3" s="45" t="s">
        <v>24</v>
      </c>
      <c r="M3" s="45" t="s">
        <v>25</v>
      </c>
      <c r="N3" s="45" t="s">
        <v>52</v>
      </c>
      <c r="O3" s="45" t="s">
        <v>26</v>
      </c>
      <c r="P3" s="45" t="s">
        <v>24</v>
      </c>
      <c r="Q3" s="45" t="s">
        <v>25</v>
      </c>
      <c r="R3" s="45" t="s">
        <v>52</v>
      </c>
      <c r="S3" s="45" t="s">
        <v>26</v>
      </c>
      <c r="T3" s="45" t="s">
        <v>24</v>
      </c>
      <c r="U3" s="45" t="s">
        <v>25</v>
      </c>
      <c r="V3" s="45" t="s">
        <v>52</v>
      </c>
      <c r="W3" s="45" t="s">
        <v>26</v>
      </c>
      <c r="X3" s="73"/>
    </row>
    <row r="4" spans="1:24" s="1" customFormat="1" x14ac:dyDescent="0.3">
      <c r="A4" s="69" t="s">
        <v>6</v>
      </c>
      <c r="B4" s="63" t="s">
        <v>16</v>
      </c>
      <c r="C4" s="69" t="s">
        <v>28</v>
      </c>
      <c r="D4" s="60">
        <v>4</v>
      </c>
      <c r="E4" s="60">
        <v>5</v>
      </c>
      <c r="F4" s="60">
        <v>6</v>
      </c>
      <c r="G4" s="60" t="s">
        <v>42</v>
      </c>
      <c r="H4" s="69" t="s">
        <v>19</v>
      </c>
      <c r="I4" s="69" t="s">
        <v>32</v>
      </c>
      <c r="J4" s="69" t="s">
        <v>33</v>
      </c>
      <c r="K4" s="69" t="s">
        <v>34</v>
      </c>
      <c r="L4" s="69" t="s">
        <v>38</v>
      </c>
      <c r="M4" s="69" t="s">
        <v>39</v>
      </c>
      <c r="N4" s="69" t="s">
        <v>40</v>
      </c>
      <c r="O4" s="69" t="s">
        <v>41</v>
      </c>
      <c r="P4" s="69"/>
      <c r="Q4" s="69"/>
      <c r="R4" s="69"/>
      <c r="S4" s="69"/>
      <c r="T4" s="69" t="s">
        <v>79</v>
      </c>
      <c r="U4" s="69" t="s">
        <v>80</v>
      </c>
      <c r="V4" s="69" t="s">
        <v>65</v>
      </c>
      <c r="W4" s="69" t="s">
        <v>81</v>
      </c>
      <c r="X4" s="43">
        <v>20</v>
      </c>
    </row>
    <row r="5" spans="1:24" s="1" customFormat="1" ht="66" customHeight="1" x14ac:dyDescent="0.3">
      <c r="A5" s="51" t="s">
        <v>34</v>
      </c>
      <c r="B5" s="74" t="s">
        <v>82</v>
      </c>
      <c r="C5" s="74"/>
      <c r="D5" s="52">
        <f t="shared" ref="D5:O5" si="0">D6+D8</f>
        <v>1672274</v>
      </c>
      <c r="E5" s="52">
        <f t="shared" si="0"/>
        <v>0</v>
      </c>
      <c r="F5" s="52">
        <f t="shared" si="0"/>
        <v>0</v>
      </c>
      <c r="G5" s="52">
        <f t="shared" si="0"/>
        <v>1672274</v>
      </c>
      <c r="H5" s="52">
        <f t="shared" si="0"/>
        <v>13063360</v>
      </c>
      <c r="I5" s="52">
        <f t="shared" si="0"/>
        <v>0</v>
      </c>
      <c r="J5" s="52">
        <f t="shared" si="0"/>
        <v>0</v>
      </c>
      <c r="K5" s="52">
        <f t="shared" si="0"/>
        <v>13063360</v>
      </c>
      <c r="L5" s="52">
        <f t="shared" si="0"/>
        <v>632426.36</v>
      </c>
      <c r="M5" s="52">
        <f t="shared" si="0"/>
        <v>0</v>
      </c>
      <c r="N5" s="52">
        <f t="shared" si="0"/>
        <v>0</v>
      </c>
      <c r="O5" s="52">
        <f t="shared" si="0"/>
        <v>632426.36</v>
      </c>
      <c r="P5" s="48">
        <f t="shared" ref="P5:P15" si="1">L5/D5*100</f>
        <v>37.818345558203973</v>
      </c>
      <c r="Q5" s="48"/>
      <c r="R5" s="48"/>
      <c r="S5" s="48">
        <f t="shared" ref="S5:S15" si="2">O5/G5*100</f>
        <v>37.818345558203973</v>
      </c>
      <c r="T5" s="48">
        <f t="shared" ref="T5:T15" si="3">L5/H5*100</f>
        <v>4.8412227788256619</v>
      </c>
      <c r="U5" s="48"/>
      <c r="V5" s="48"/>
      <c r="W5" s="48">
        <f t="shared" ref="W5:W15" si="4">O5/K5*100</f>
        <v>4.8412227788256619</v>
      </c>
      <c r="X5" s="56"/>
    </row>
    <row r="6" spans="1:24" s="1" customFormat="1" ht="56.25" x14ac:dyDescent="0.3">
      <c r="A6" s="51" t="s">
        <v>35</v>
      </c>
      <c r="B6" s="64" t="s">
        <v>83</v>
      </c>
      <c r="C6" s="68"/>
      <c r="D6" s="52">
        <f>D7</f>
        <v>60000</v>
      </c>
      <c r="E6" s="52">
        <f t="shared" ref="E6:O6" si="5">E7</f>
        <v>0</v>
      </c>
      <c r="F6" s="52">
        <f t="shared" si="5"/>
        <v>0</v>
      </c>
      <c r="G6" s="52">
        <f t="shared" si="5"/>
        <v>60000</v>
      </c>
      <c r="H6" s="52">
        <f t="shared" si="5"/>
        <v>259400</v>
      </c>
      <c r="I6" s="52">
        <f t="shared" si="5"/>
        <v>0</v>
      </c>
      <c r="J6" s="52">
        <f t="shared" si="5"/>
        <v>0</v>
      </c>
      <c r="K6" s="52">
        <f t="shared" si="5"/>
        <v>259400</v>
      </c>
      <c r="L6" s="52">
        <f t="shared" si="5"/>
        <v>0</v>
      </c>
      <c r="M6" s="52">
        <f t="shared" si="5"/>
        <v>0</v>
      </c>
      <c r="N6" s="52">
        <f t="shared" si="5"/>
        <v>0</v>
      </c>
      <c r="O6" s="52">
        <f t="shared" si="5"/>
        <v>0</v>
      </c>
      <c r="P6" s="48">
        <f t="shared" si="1"/>
        <v>0</v>
      </c>
      <c r="Q6" s="48"/>
      <c r="R6" s="48"/>
      <c r="S6" s="48">
        <f t="shared" si="2"/>
        <v>0</v>
      </c>
      <c r="T6" s="48">
        <f t="shared" si="3"/>
        <v>0</v>
      </c>
      <c r="U6" s="48"/>
      <c r="V6" s="48"/>
      <c r="W6" s="48">
        <f t="shared" si="4"/>
        <v>0</v>
      </c>
      <c r="X6" s="56"/>
    </row>
    <row r="7" spans="1:24" s="1" customFormat="1" ht="40.5" customHeight="1" x14ac:dyDescent="0.3">
      <c r="A7" s="67" t="s">
        <v>36</v>
      </c>
      <c r="B7" s="66" t="s">
        <v>53</v>
      </c>
      <c r="C7" s="18" t="s">
        <v>15</v>
      </c>
      <c r="D7" s="48">
        <f>SUM(E7:G7)</f>
        <v>60000</v>
      </c>
      <c r="E7" s="48">
        <v>0</v>
      </c>
      <c r="F7" s="48">
        <v>0</v>
      </c>
      <c r="G7" s="48">
        <v>60000</v>
      </c>
      <c r="H7" s="48">
        <f>SUM(I7:K7)</f>
        <v>259400</v>
      </c>
      <c r="I7" s="48">
        <v>0</v>
      </c>
      <c r="J7" s="48">
        <v>0</v>
      </c>
      <c r="K7" s="48">
        <v>259400</v>
      </c>
      <c r="L7" s="48">
        <f>SUM(M7:O7)</f>
        <v>0</v>
      </c>
      <c r="M7" s="48">
        <v>0</v>
      </c>
      <c r="N7" s="48">
        <v>0</v>
      </c>
      <c r="O7" s="48">
        <v>0</v>
      </c>
      <c r="P7" s="48">
        <f t="shared" si="1"/>
        <v>0</v>
      </c>
      <c r="Q7" s="48"/>
      <c r="R7" s="48"/>
      <c r="S7" s="48">
        <f t="shared" si="2"/>
        <v>0</v>
      </c>
      <c r="T7" s="48">
        <f t="shared" si="3"/>
        <v>0</v>
      </c>
      <c r="U7" s="48"/>
      <c r="V7" s="48"/>
      <c r="W7" s="48">
        <f t="shared" si="4"/>
        <v>0</v>
      </c>
      <c r="X7" s="56"/>
    </row>
    <row r="8" spans="1:24" s="54" customFormat="1" ht="37.5" x14ac:dyDescent="0.3">
      <c r="A8" s="51" t="s">
        <v>37</v>
      </c>
      <c r="B8" s="55" t="s">
        <v>23</v>
      </c>
      <c r="C8" s="71"/>
      <c r="D8" s="53">
        <f>SUM(D9:D15)</f>
        <v>1612274</v>
      </c>
      <c r="E8" s="53">
        <f t="shared" ref="E8:O8" si="6">SUM(E9:E15)</f>
        <v>0</v>
      </c>
      <c r="F8" s="53">
        <f t="shared" si="6"/>
        <v>0</v>
      </c>
      <c r="G8" s="53">
        <f t="shared" si="6"/>
        <v>1612274</v>
      </c>
      <c r="H8" s="53">
        <f t="shared" si="6"/>
        <v>12803960</v>
      </c>
      <c r="I8" s="53">
        <f t="shared" si="6"/>
        <v>0</v>
      </c>
      <c r="J8" s="53">
        <f t="shared" si="6"/>
        <v>0</v>
      </c>
      <c r="K8" s="53">
        <f t="shared" si="6"/>
        <v>12803960</v>
      </c>
      <c r="L8" s="53">
        <f t="shared" si="6"/>
        <v>632426.36</v>
      </c>
      <c r="M8" s="53">
        <f t="shared" si="6"/>
        <v>0</v>
      </c>
      <c r="N8" s="53">
        <f t="shared" si="6"/>
        <v>0</v>
      </c>
      <c r="O8" s="53">
        <f t="shared" si="6"/>
        <v>632426.36</v>
      </c>
      <c r="P8" s="48">
        <f t="shared" si="1"/>
        <v>39.225737064543623</v>
      </c>
      <c r="Q8" s="48"/>
      <c r="R8" s="48"/>
      <c r="S8" s="48">
        <f t="shared" si="2"/>
        <v>39.225737064543623</v>
      </c>
      <c r="T8" s="48">
        <f t="shared" si="3"/>
        <v>4.9393028406836637</v>
      </c>
      <c r="U8" s="48"/>
      <c r="V8" s="48"/>
      <c r="W8" s="48">
        <f t="shared" si="4"/>
        <v>4.9393028406836637</v>
      </c>
      <c r="X8" s="55"/>
    </row>
    <row r="9" spans="1:24" s="1" customFormat="1" x14ac:dyDescent="0.3">
      <c r="A9" s="75" t="s">
        <v>84</v>
      </c>
      <c r="B9" s="94" t="s">
        <v>54</v>
      </c>
      <c r="C9" s="18" t="s">
        <v>62</v>
      </c>
      <c r="D9" s="44">
        <f>SUM(E9:G9)</f>
        <v>29320</v>
      </c>
      <c r="E9" s="44">
        <v>0</v>
      </c>
      <c r="F9" s="44">
        <v>0</v>
      </c>
      <c r="G9" s="44">
        <v>29320</v>
      </c>
      <c r="H9" s="19">
        <f>SUM(I9:K9)</f>
        <v>172800</v>
      </c>
      <c r="I9" s="19">
        <v>0</v>
      </c>
      <c r="J9" s="19">
        <v>0</v>
      </c>
      <c r="K9" s="19">
        <v>172800</v>
      </c>
      <c r="L9" s="49">
        <f>M9+O9</f>
        <v>8000</v>
      </c>
      <c r="M9" s="49">
        <v>0</v>
      </c>
      <c r="N9" s="49">
        <v>0</v>
      </c>
      <c r="O9" s="49">
        <v>8000</v>
      </c>
      <c r="P9" s="48">
        <f t="shared" si="1"/>
        <v>27.285129604365622</v>
      </c>
      <c r="Q9" s="48"/>
      <c r="R9" s="48"/>
      <c r="S9" s="48">
        <f t="shared" si="2"/>
        <v>27.285129604365622</v>
      </c>
      <c r="T9" s="48">
        <f t="shared" si="3"/>
        <v>4.6296296296296298</v>
      </c>
      <c r="U9" s="48"/>
      <c r="V9" s="48"/>
      <c r="W9" s="48">
        <f t="shared" si="4"/>
        <v>4.6296296296296298</v>
      </c>
      <c r="X9" s="59"/>
    </row>
    <row r="10" spans="1:24" s="1" customFormat="1" x14ac:dyDescent="0.3">
      <c r="A10" s="76"/>
      <c r="B10" s="95"/>
      <c r="C10" s="18" t="s">
        <v>15</v>
      </c>
      <c r="D10" s="44">
        <f t="shared" ref="D10:D14" si="7">SUM(E10:G10)</f>
        <v>26400</v>
      </c>
      <c r="E10" s="44">
        <v>0</v>
      </c>
      <c r="F10" s="44">
        <v>0</v>
      </c>
      <c r="G10" s="44">
        <v>26400</v>
      </c>
      <c r="H10" s="19">
        <f t="shared" ref="H10:H15" si="8">SUM(I10:K10)</f>
        <v>176300</v>
      </c>
      <c r="I10" s="19">
        <v>0</v>
      </c>
      <c r="J10" s="19">
        <v>0</v>
      </c>
      <c r="K10" s="19">
        <v>176300</v>
      </c>
      <c r="L10" s="49">
        <f>M10+O10</f>
        <v>0</v>
      </c>
      <c r="M10" s="19">
        <v>0</v>
      </c>
      <c r="N10" s="19">
        <v>0</v>
      </c>
      <c r="O10" s="19">
        <v>0</v>
      </c>
      <c r="P10" s="48">
        <f t="shared" si="1"/>
        <v>0</v>
      </c>
      <c r="Q10" s="48"/>
      <c r="R10" s="48"/>
      <c r="S10" s="48">
        <f t="shared" si="2"/>
        <v>0</v>
      </c>
      <c r="T10" s="48">
        <f t="shared" si="3"/>
        <v>0</v>
      </c>
      <c r="U10" s="48"/>
      <c r="V10" s="48"/>
      <c r="W10" s="48">
        <f t="shared" si="4"/>
        <v>0</v>
      </c>
      <c r="X10" s="56"/>
    </row>
    <row r="11" spans="1:24" s="1" customFormat="1" x14ac:dyDescent="0.3">
      <c r="A11" s="76"/>
      <c r="B11" s="95"/>
      <c r="C11" s="18" t="s">
        <v>3</v>
      </c>
      <c r="D11" s="44">
        <f t="shared" si="7"/>
        <v>55866</v>
      </c>
      <c r="E11" s="44">
        <v>0</v>
      </c>
      <c r="F11" s="44">
        <v>0</v>
      </c>
      <c r="G11" s="44">
        <v>55866</v>
      </c>
      <c r="H11" s="19">
        <f>SUM(I11:K11)</f>
        <v>515800</v>
      </c>
      <c r="I11" s="19">
        <v>0</v>
      </c>
      <c r="J11" s="19">
        <v>0</v>
      </c>
      <c r="K11" s="19">
        <v>515800</v>
      </c>
      <c r="L11" s="49">
        <f>SUM(M11:O11)</f>
        <v>3000</v>
      </c>
      <c r="M11" s="49">
        <v>0</v>
      </c>
      <c r="N11" s="49">
        <v>0</v>
      </c>
      <c r="O11" s="49">
        <v>3000</v>
      </c>
      <c r="P11" s="48">
        <f t="shared" si="1"/>
        <v>5.3699924820105247</v>
      </c>
      <c r="Q11" s="48"/>
      <c r="R11" s="48"/>
      <c r="S11" s="48">
        <f t="shared" si="2"/>
        <v>5.3699924820105247</v>
      </c>
      <c r="T11" s="48">
        <f t="shared" si="3"/>
        <v>0.58162078324932143</v>
      </c>
      <c r="U11" s="48"/>
      <c r="V11" s="48"/>
      <c r="W11" s="48">
        <f t="shared" si="4"/>
        <v>0.58162078324932143</v>
      </c>
      <c r="X11" s="56"/>
    </row>
    <row r="12" spans="1:24" s="1" customFormat="1" x14ac:dyDescent="0.3">
      <c r="A12" s="76"/>
      <c r="B12" s="95"/>
      <c r="C12" s="18" t="s">
        <v>61</v>
      </c>
      <c r="D12" s="44">
        <f>SUM(E12:G12)</f>
        <v>23300</v>
      </c>
      <c r="E12" s="44">
        <v>0</v>
      </c>
      <c r="F12" s="44">
        <v>0</v>
      </c>
      <c r="G12" s="44">
        <v>23300</v>
      </c>
      <c r="H12" s="19">
        <f>SUM(I12:K12)</f>
        <v>139700</v>
      </c>
      <c r="I12" s="19">
        <v>0</v>
      </c>
      <c r="J12" s="19">
        <v>0</v>
      </c>
      <c r="K12" s="19">
        <v>139700</v>
      </c>
      <c r="L12" s="49">
        <f>SUM(M12:O12)</f>
        <v>0</v>
      </c>
      <c r="M12" s="49">
        <v>0</v>
      </c>
      <c r="N12" s="49">
        <v>0</v>
      </c>
      <c r="O12" s="49">
        <v>0</v>
      </c>
      <c r="P12" s="48">
        <f t="shared" si="1"/>
        <v>0</v>
      </c>
      <c r="Q12" s="48"/>
      <c r="R12" s="48"/>
      <c r="S12" s="48">
        <f t="shared" si="2"/>
        <v>0</v>
      </c>
      <c r="T12" s="48">
        <f t="shared" si="3"/>
        <v>0</v>
      </c>
      <c r="U12" s="48"/>
      <c r="V12" s="48"/>
      <c r="W12" s="48">
        <f t="shared" si="4"/>
        <v>0</v>
      </c>
      <c r="X12" s="50"/>
    </row>
    <row r="13" spans="1:24" s="1" customFormat="1" x14ac:dyDescent="0.3">
      <c r="A13" s="76"/>
      <c r="B13" s="95"/>
      <c r="C13" s="57" t="s">
        <v>4</v>
      </c>
      <c r="D13" s="44">
        <f t="shared" si="7"/>
        <v>1048662</v>
      </c>
      <c r="E13" s="58">
        <v>0</v>
      </c>
      <c r="F13" s="58">
        <v>0</v>
      </c>
      <c r="G13" s="58">
        <v>1048662</v>
      </c>
      <c r="H13" s="19">
        <f t="shared" si="8"/>
        <v>9276000</v>
      </c>
      <c r="I13" s="48">
        <v>0</v>
      </c>
      <c r="J13" s="48">
        <v>0</v>
      </c>
      <c r="K13" s="48">
        <v>9276000</v>
      </c>
      <c r="L13" s="49">
        <f>M13+O13</f>
        <v>454717.87</v>
      </c>
      <c r="M13" s="49">
        <v>0</v>
      </c>
      <c r="N13" s="49">
        <v>0</v>
      </c>
      <c r="O13" s="49">
        <v>454717.87</v>
      </c>
      <c r="P13" s="48">
        <f t="shared" si="1"/>
        <v>43.361719028628862</v>
      </c>
      <c r="Q13" s="48"/>
      <c r="R13" s="48"/>
      <c r="S13" s="48">
        <f t="shared" si="2"/>
        <v>43.361719028628862</v>
      </c>
      <c r="T13" s="48">
        <f t="shared" si="3"/>
        <v>4.9020900172488142</v>
      </c>
      <c r="U13" s="48"/>
      <c r="V13" s="48"/>
      <c r="W13" s="48">
        <f t="shared" si="4"/>
        <v>4.9020900172488142</v>
      </c>
      <c r="X13" s="56"/>
    </row>
    <row r="14" spans="1:24" s="1" customFormat="1" x14ac:dyDescent="0.3">
      <c r="A14" s="76"/>
      <c r="B14" s="95"/>
      <c r="C14" s="18" t="s">
        <v>64</v>
      </c>
      <c r="D14" s="44">
        <f t="shared" si="7"/>
        <v>249202</v>
      </c>
      <c r="E14" s="44">
        <v>0</v>
      </c>
      <c r="F14" s="44">
        <v>0</v>
      </c>
      <c r="G14" s="44">
        <v>249202</v>
      </c>
      <c r="H14" s="19">
        <f t="shared" si="8"/>
        <v>1150160</v>
      </c>
      <c r="I14" s="19">
        <v>0</v>
      </c>
      <c r="J14" s="19">
        <v>0</v>
      </c>
      <c r="K14" s="19">
        <v>1150160</v>
      </c>
      <c r="L14" s="49">
        <f>SUM(M14:O14)</f>
        <v>76634.320000000007</v>
      </c>
      <c r="M14" s="49">
        <v>0</v>
      </c>
      <c r="N14" s="49">
        <v>0</v>
      </c>
      <c r="O14" s="49">
        <v>76634.320000000007</v>
      </c>
      <c r="P14" s="48">
        <f t="shared" si="1"/>
        <v>30.751888026580847</v>
      </c>
      <c r="Q14" s="48"/>
      <c r="R14" s="48"/>
      <c r="S14" s="48">
        <f t="shared" si="2"/>
        <v>30.751888026580847</v>
      </c>
      <c r="T14" s="48">
        <f t="shared" si="3"/>
        <v>6.662926897127357</v>
      </c>
      <c r="U14" s="48"/>
      <c r="V14" s="48"/>
      <c r="W14" s="48">
        <f t="shared" si="4"/>
        <v>6.662926897127357</v>
      </c>
      <c r="X14" s="56"/>
    </row>
    <row r="15" spans="1:24" s="1" customFormat="1" x14ac:dyDescent="0.3">
      <c r="A15" s="76"/>
      <c r="B15" s="95"/>
      <c r="C15" s="18" t="s">
        <v>5</v>
      </c>
      <c r="D15" s="44">
        <f>SUM(E15:G15)</f>
        <v>179524</v>
      </c>
      <c r="E15" s="44">
        <v>0</v>
      </c>
      <c r="F15" s="44">
        <v>0</v>
      </c>
      <c r="G15" s="44">
        <v>179524</v>
      </c>
      <c r="H15" s="19">
        <f t="shared" si="8"/>
        <v>1373200</v>
      </c>
      <c r="I15" s="19">
        <v>0</v>
      </c>
      <c r="J15" s="19">
        <v>0</v>
      </c>
      <c r="K15" s="19">
        <v>1373200</v>
      </c>
      <c r="L15" s="49">
        <f>SUM(M15:O15)</f>
        <v>90074.17</v>
      </c>
      <c r="M15" s="49">
        <v>0</v>
      </c>
      <c r="N15" s="49">
        <v>0</v>
      </c>
      <c r="O15" s="49">
        <v>90074.17</v>
      </c>
      <c r="P15" s="48">
        <f t="shared" si="1"/>
        <v>50.173887613912349</v>
      </c>
      <c r="Q15" s="48"/>
      <c r="R15" s="48"/>
      <c r="S15" s="48">
        <f t="shared" si="2"/>
        <v>50.173887613912349</v>
      </c>
      <c r="T15" s="48">
        <f t="shared" si="3"/>
        <v>6.5594356248179428</v>
      </c>
      <c r="U15" s="48"/>
      <c r="V15" s="48"/>
      <c r="W15" s="48">
        <f t="shared" si="4"/>
        <v>6.5594356248179428</v>
      </c>
      <c r="X15" s="59"/>
    </row>
    <row r="17" spans="2:2" x14ac:dyDescent="0.3">
      <c r="B17" s="65">
        <v>1</v>
      </c>
    </row>
  </sheetData>
  <mergeCells count="12">
    <mergeCell ref="X2:X3"/>
    <mergeCell ref="B5:C5"/>
    <mergeCell ref="A9:A15"/>
    <mergeCell ref="A1:W1"/>
    <mergeCell ref="P2:S2"/>
    <mergeCell ref="L2:O2"/>
    <mergeCell ref="A2:A3"/>
    <mergeCell ref="C2:C3"/>
    <mergeCell ref="T2:W2"/>
    <mergeCell ref="H2:K2"/>
    <mergeCell ref="D2:G2"/>
    <mergeCell ref="B9:B15"/>
  </mergeCells>
  <pageMargins left="0" right="0" top="0.19685039370078741" bottom="0" header="0.31496062992125984" footer="0.31496062992125984"/>
  <pageSetup paperSize="9" scale="59" fitToWidth="2" fitToHeight="14" orientation="landscape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32.25" customHeight="1" x14ac:dyDescent="0.25">
      <c r="A2" s="99" t="s">
        <v>0</v>
      </c>
      <c r="B2" s="5" t="s">
        <v>1</v>
      </c>
      <c r="C2" s="100" t="s">
        <v>20</v>
      </c>
      <c r="D2" s="101" t="s">
        <v>43</v>
      </c>
      <c r="E2" s="101"/>
      <c r="F2" s="101"/>
      <c r="G2" s="102" t="s">
        <v>51</v>
      </c>
      <c r="H2" s="102"/>
      <c r="I2" s="102"/>
      <c r="J2" s="103" t="s">
        <v>49</v>
      </c>
      <c r="K2" s="104"/>
      <c r="L2" s="105"/>
      <c r="M2" s="106" t="s">
        <v>44</v>
      </c>
      <c r="N2" s="106" t="s">
        <v>45</v>
      </c>
    </row>
    <row r="3" spans="1:14" ht="25.5" x14ac:dyDescent="0.25">
      <c r="A3" s="99"/>
      <c r="B3" s="6" t="s">
        <v>2</v>
      </c>
      <c r="C3" s="100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7"/>
      <c r="N3" s="107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6" t="s">
        <v>47</v>
      </c>
      <c r="C5" s="9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50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48</v>
      </c>
      <c r="C7" s="14" t="s">
        <v>50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5" t="s">
        <v>0</v>
      </c>
      <c r="B1" s="24" t="s">
        <v>1</v>
      </c>
      <c r="C1" s="116" t="s">
        <v>20</v>
      </c>
      <c r="D1" s="117" t="s">
        <v>66</v>
      </c>
      <c r="E1" s="117"/>
      <c r="F1" s="117"/>
      <c r="G1" s="117"/>
      <c r="H1" s="117" t="s">
        <v>67</v>
      </c>
      <c r="I1" s="117"/>
      <c r="J1" s="117"/>
      <c r="K1" s="117"/>
      <c r="L1" s="118" t="s">
        <v>77</v>
      </c>
      <c r="M1" s="119"/>
      <c r="N1" s="119"/>
      <c r="O1" s="120"/>
      <c r="P1" s="112" t="s">
        <v>68</v>
      </c>
      <c r="Q1" s="112"/>
      <c r="R1" s="112"/>
      <c r="S1" s="112"/>
      <c r="T1" s="112" t="s">
        <v>69</v>
      </c>
      <c r="U1" s="113"/>
      <c r="V1" s="113"/>
      <c r="W1" s="113"/>
    </row>
    <row r="2" spans="1:23" ht="22.5" x14ac:dyDescent="0.25">
      <c r="A2" s="115"/>
      <c r="B2" s="24" t="s">
        <v>2</v>
      </c>
      <c r="C2" s="116"/>
      <c r="D2" s="25" t="s">
        <v>24</v>
      </c>
      <c r="E2" s="25" t="s">
        <v>25</v>
      </c>
      <c r="F2" s="25" t="s">
        <v>52</v>
      </c>
      <c r="G2" s="25" t="s">
        <v>26</v>
      </c>
      <c r="H2" s="25" t="s">
        <v>24</v>
      </c>
      <c r="I2" s="25" t="s">
        <v>25</v>
      </c>
      <c r="J2" s="25" t="s">
        <v>52</v>
      </c>
      <c r="K2" s="25" t="s">
        <v>26</v>
      </c>
      <c r="L2" s="25" t="s">
        <v>24</v>
      </c>
      <c r="M2" s="25" t="s">
        <v>25</v>
      </c>
      <c r="N2" s="25" t="s">
        <v>52</v>
      </c>
      <c r="O2" s="25" t="s">
        <v>26</v>
      </c>
      <c r="P2" s="25" t="s">
        <v>24</v>
      </c>
      <c r="Q2" s="25" t="s">
        <v>25</v>
      </c>
      <c r="R2" s="25" t="s">
        <v>52</v>
      </c>
      <c r="S2" s="25" t="s">
        <v>26</v>
      </c>
      <c r="T2" s="25" t="s">
        <v>24</v>
      </c>
      <c r="U2" s="26" t="s">
        <v>25</v>
      </c>
      <c r="V2" s="25" t="s">
        <v>52</v>
      </c>
      <c r="W2" s="25" t="s">
        <v>26</v>
      </c>
    </row>
    <row r="3" spans="1:23" x14ac:dyDescent="0.25">
      <c r="A3" s="22" t="s">
        <v>6</v>
      </c>
      <c r="B3" s="22" t="s">
        <v>16</v>
      </c>
      <c r="C3" s="22" t="s">
        <v>28</v>
      </c>
      <c r="D3" s="22" t="s">
        <v>30</v>
      </c>
      <c r="E3" s="22" t="s">
        <v>18</v>
      </c>
      <c r="F3" s="22" t="s">
        <v>31</v>
      </c>
      <c r="G3" s="22" t="s">
        <v>31</v>
      </c>
      <c r="H3" s="22" t="s">
        <v>42</v>
      </c>
      <c r="I3" s="22" t="s">
        <v>32</v>
      </c>
      <c r="J3" s="22" t="s">
        <v>33</v>
      </c>
      <c r="K3" s="22" t="s">
        <v>34</v>
      </c>
      <c r="L3" s="22" t="s">
        <v>38</v>
      </c>
      <c r="M3" s="22" t="s">
        <v>39</v>
      </c>
      <c r="N3" s="22" t="s">
        <v>40</v>
      </c>
      <c r="O3" s="22" t="s">
        <v>41</v>
      </c>
      <c r="P3" s="22" t="s">
        <v>19</v>
      </c>
      <c r="Q3" s="22" t="s">
        <v>32</v>
      </c>
      <c r="R3" s="22" t="s">
        <v>65</v>
      </c>
      <c r="S3" s="22" t="s">
        <v>33</v>
      </c>
      <c r="T3" s="22" t="s">
        <v>34</v>
      </c>
      <c r="U3" s="22" t="s">
        <v>70</v>
      </c>
      <c r="V3" s="22" t="s">
        <v>57</v>
      </c>
      <c r="W3" s="22" t="s">
        <v>63</v>
      </c>
    </row>
    <row r="4" spans="1:23" x14ac:dyDescent="0.25">
      <c r="A4" s="114" t="s">
        <v>27</v>
      </c>
      <c r="B4" s="114"/>
      <c r="C4" s="114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6" t="s">
        <v>11</v>
      </c>
      <c r="C5" s="96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8</v>
      </c>
      <c r="B6" s="30" t="s">
        <v>55</v>
      </c>
      <c r="C6" s="5" t="s">
        <v>62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16</v>
      </c>
      <c r="B7" s="96" t="s">
        <v>71</v>
      </c>
      <c r="C7" s="96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9</v>
      </c>
      <c r="B8" s="32" t="s">
        <v>72</v>
      </c>
      <c r="C8" s="5" t="s">
        <v>62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10</v>
      </c>
      <c r="B9" s="32" t="s">
        <v>73</v>
      </c>
      <c r="C9" s="5" t="s">
        <v>62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28</v>
      </c>
      <c r="B10" s="21" t="s">
        <v>12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74</v>
      </c>
      <c r="B11" s="32" t="s">
        <v>75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28</v>
      </c>
      <c r="B12" s="96" t="s">
        <v>13</v>
      </c>
      <c r="C12" s="96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29</v>
      </c>
      <c r="B13" s="36" t="s">
        <v>17</v>
      </c>
      <c r="C13" s="5" t="s">
        <v>62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19</v>
      </c>
      <c r="B14" s="108" t="s">
        <v>14</v>
      </c>
      <c r="C14" s="109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6" t="s">
        <v>21</v>
      </c>
      <c r="B15" s="32" t="s">
        <v>76</v>
      </c>
      <c r="C15" s="5" t="s">
        <v>62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0"/>
      <c r="B16" s="32" t="s">
        <v>58</v>
      </c>
      <c r="C16" s="5" t="s">
        <v>62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0"/>
      <c r="B17" s="32" t="s">
        <v>59</v>
      </c>
      <c r="C17" s="5" t="s">
        <v>62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1"/>
      <c r="B18" s="32" t="s">
        <v>60</v>
      </c>
      <c r="C18" s="5" t="s">
        <v>62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Чертов Вячеслав Александрович</cp:lastModifiedBy>
  <cp:lastPrinted>2022-03-03T09:46:48Z</cp:lastPrinted>
  <dcterms:created xsi:type="dcterms:W3CDTF">2012-05-22T08:33:39Z</dcterms:created>
  <dcterms:modified xsi:type="dcterms:W3CDTF">2022-03-03T09:48:19Z</dcterms:modified>
</cp:coreProperties>
</file>