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 refMode="R1C1"/>
</workbook>
</file>

<file path=xl/calcChain.xml><?xml version="1.0" encoding="utf-8"?>
<calcChain xmlns="http://schemas.openxmlformats.org/spreadsheetml/2006/main">
  <c r="D10" i="33" l="1"/>
  <c r="H10" i="33"/>
  <c r="L10" i="33"/>
  <c r="S10" i="33"/>
  <c r="W10" i="33"/>
  <c r="H12" i="33"/>
  <c r="T10" i="33" l="1"/>
  <c r="P10" i="33"/>
  <c r="S7" i="33"/>
  <c r="S9" i="33"/>
  <c r="S11" i="33"/>
  <c r="S12" i="33"/>
  <c r="S13" i="33"/>
  <c r="S14" i="33"/>
  <c r="S15" i="33"/>
  <c r="W7" i="33" l="1"/>
  <c r="W9" i="33"/>
  <c r="W11" i="33"/>
  <c r="W12" i="33"/>
  <c r="W13" i="33"/>
  <c r="W14" i="33"/>
  <c r="W15" i="33"/>
  <c r="D7" i="33" l="1"/>
  <c r="D6" i="33" s="1"/>
  <c r="E8" i="33"/>
  <c r="F8" i="33"/>
  <c r="G8" i="33"/>
  <c r="I8" i="33"/>
  <c r="J8" i="33"/>
  <c r="K8" i="33"/>
  <c r="M8" i="33"/>
  <c r="N8" i="33"/>
  <c r="O8" i="33"/>
  <c r="E6" i="33"/>
  <c r="E5" i="33" s="1"/>
  <c r="F6" i="33"/>
  <c r="F5" i="33" s="1"/>
  <c r="G6" i="33"/>
  <c r="I6" i="33"/>
  <c r="I5" i="33" s="1"/>
  <c r="J6" i="33"/>
  <c r="J5" i="33" s="1"/>
  <c r="K6" i="33"/>
  <c r="K5" i="33" s="1"/>
  <c r="M6" i="33"/>
  <c r="N6" i="33"/>
  <c r="N5" i="33" s="1"/>
  <c r="O6" i="33"/>
  <c r="O5" i="33" s="1"/>
  <c r="W5" i="33" l="1"/>
  <c r="M5" i="33"/>
  <c r="G5" i="33"/>
  <c r="S5" i="33" s="1"/>
  <c r="S6" i="33"/>
  <c r="S8" i="33"/>
  <c r="W8" i="33"/>
  <c r="W6" i="33"/>
  <c r="L7" i="33" l="1"/>
  <c r="P7" i="33" s="1"/>
  <c r="H7" i="33"/>
  <c r="H6" i="33" s="1"/>
  <c r="T7" i="33" l="1"/>
  <c r="L6" i="33"/>
  <c r="P6" i="33" l="1"/>
  <c r="T6" i="33"/>
  <c r="L15" i="33" l="1"/>
  <c r="D15" i="33"/>
  <c r="L14" i="33"/>
  <c r="L12" i="33"/>
  <c r="D12" i="33"/>
  <c r="L11" i="33"/>
  <c r="H11" i="33"/>
  <c r="D9" i="33"/>
  <c r="P15" i="33" l="1"/>
  <c r="P12" i="33"/>
  <c r="T11" i="33"/>
  <c r="T12" i="33"/>
  <c r="D11" i="33" l="1"/>
  <c r="P11" i="33" s="1"/>
  <c r="D13" i="33"/>
  <c r="D14" i="33"/>
  <c r="P14" i="33" s="1"/>
  <c r="D8" i="33" l="1"/>
  <c r="D5" i="33" s="1"/>
  <c r="H13" i="33" l="1"/>
  <c r="H14" i="33"/>
  <c r="T14" i="33" s="1"/>
  <c r="H15" i="33"/>
  <c r="T15" i="33" s="1"/>
  <c r="H9" i="33"/>
  <c r="H8" i="33" l="1"/>
  <c r="H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3" i="33" l="1"/>
  <c r="P13" i="33" s="1"/>
  <c r="T13" i="33" l="1"/>
  <c r="L9" i="33" l="1"/>
  <c r="P9" i="33" s="1"/>
  <c r="T9" i="33" l="1"/>
  <c r="L8" i="33"/>
  <c r="P8" i="33" l="1"/>
  <c r="L5" i="33"/>
  <c r="T8" i="33"/>
  <c r="P5" i="33" l="1"/>
  <c r="T5" i="33"/>
</calcChain>
</file>

<file path=xl/sharedStrings.xml><?xml version="1.0" encoding="utf-8"?>
<sst xmlns="http://schemas.openxmlformats.org/spreadsheetml/2006/main" count="177" uniqueCount="90">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</sst>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80" zoomScaleNormal="80" zoomScaleSheetLayoutView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2.710937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60" t="s">
        <v>1</v>
      </c>
      <c r="C2" s="85" t="s">
        <v>20</v>
      </c>
      <c r="D2" s="92" t="s">
        <v>89</v>
      </c>
      <c r="E2" s="93"/>
      <c r="F2" s="93"/>
      <c r="G2" s="94"/>
      <c r="H2" s="89" t="s">
        <v>85</v>
      </c>
      <c r="I2" s="90"/>
      <c r="J2" s="90"/>
      <c r="K2" s="91"/>
      <c r="L2" s="83" t="s">
        <v>87</v>
      </c>
      <c r="M2" s="83"/>
      <c r="N2" s="83"/>
      <c r="O2" s="83"/>
      <c r="P2" s="80" t="s">
        <v>88</v>
      </c>
      <c r="Q2" s="81"/>
      <c r="R2" s="81"/>
      <c r="S2" s="82"/>
      <c r="T2" s="86" t="s">
        <v>86</v>
      </c>
      <c r="U2" s="87"/>
      <c r="V2" s="87"/>
      <c r="W2" s="88"/>
      <c r="X2" s="95" t="s">
        <v>56</v>
      </c>
    </row>
    <row r="3" spans="1:24" s="1" customFormat="1" ht="37.5" x14ac:dyDescent="0.3">
      <c r="A3" s="84"/>
      <c r="B3" s="61" t="s">
        <v>2</v>
      </c>
      <c r="C3" s="85"/>
      <c r="D3" s="46" t="s">
        <v>24</v>
      </c>
      <c r="E3" s="46" t="s">
        <v>25</v>
      </c>
      <c r="F3" s="46" t="s">
        <v>52</v>
      </c>
      <c r="G3" s="46" t="s">
        <v>26</v>
      </c>
      <c r="H3" s="71" t="s">
        <v>24</v>
      </c>
      <c r="I3" s="71" t="s">
        <v>25</v>
      </c>
      <c r="J3" s="71" t="s">
        <v>52</v>
      </c>
      <c r="K3" s="71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96"/>
    </row>
    <row r="4" spans="1:24" s="1" customFormat="1" x14ac:dyDescent="0.3">
      <c r="A4" s="70" t="s">
        <v>6</v>
      </c>
      <c r="B4" s="62" t="s">
        <v>16</v>
      </c>
      <c r="C4" s="70" t="s">
        <v>28</v>
      </c>
      <c r="D4" s="59">
        <v>4</v>
      </c>
      <c r="E4" s="59">
        <v>5</v>
      </c>
      <c r="F4" s="59">
        <v>6</v>
      </c>
      <c r="G4" s="59" t="s">
        <v>42</v>
      </c>
      <c r="H4" s="70" t="s">
        <v>19</v>
      </c>
      <c r="I4" s="70" t="s">
        <v>32</v>
      </c>
      <c r="J4" s="70" t="s">
        <v>33</v>
      </c>
      <c r="K4" s="70" t="s">
        <v>34</v>
      </c>
      <c r="L4" s="70" t="s">
        <v>38</v>
      </c>
      <c r="M4" s="70" t="s">
        <v>39</v>
      </c>
      <c r="N4" s="70" t="s">
        <v>40</v>
      </c>
      <c r="O4" s="70" t="s">
        <v>41</v>
      </c>
      <c r="P4" s="70"/>
      <c r="Q4" s="70"/>
      <c r="R4" s="70"/>
      <c r="S4" s="70"/>
      <c r="T4" s="70" t="s">
        <v>79</v>
      </c>
      <c r="U4" s="70" t="s">
        <v>80</v>
      </c>
      <c r="V4" s="70" t="s">
        <v>65</v>
      </c>
      <c r="W4" s="70" t="s">
        <v>81</v>
      </c>
      <c r="X4" s="43">
        <v>20</v>
      </c>
    </row>
    <row r="5" spans="1:24" s="1" customFormat="1" ht="53.25" customHeight="1" x14ac:dyDescent="0.3">
      <c r="A5" s="51" t="s">
        <v>34</v>
      </c>
      <c r="B5" s="76" t="s">
        <v>82</v>
      </c>
      <c r="C5" s="77"/>
      <c r="D5" s="52">
        <f t="shared" ref="D5:O5" si="0">D6+D8</f>
        <v>7321545</v>
      </c>
      <c r="E5" s="52">
        <f t="shared" si="0"/>
        <v>0</v>
      </c>
      <c r="F5" s="52">
        <f t="shared" si="0"/>
        <v>0</v>
      </c>
      <c r="G5" s="52">
        <f t="shared" si="0"/>
        <v>7321545</v>
      </c>
      <c r="H5" s="52">
        <f t="shared" si="0"/>
        <v>16031473</v>
      </c>
      <c r="I5" s="52">
        <f t="shared" si="0"/>
        <v>0</v>
      </c>
      <c r="J5" s="52">
        <f t="shared" si="0"/>
        <v>0</v>
      </c>
      <c r="K5" s="52">
        <f t="shared" si="0"/>
        <v>16031473</v>
      </c>
      <c r="L5" s="52">
        <f t="shared" si="0"/>
        <v>6046716.5800000001</v>
      </c>
      <c r="M5" s="52">
        <f t="shared" si="0"/>
        <v>0</v>
      </c>
      <c r="N5" s="52">
        <f t="shared" si="0"/>
        <v>0</v>
      </c>
      <c r="O5" s="52">
        <f t="shared" si="0"/>
        <v>6046716.5800000001</v>
      </c>
      <c r="P5" s="48">
        <f t="shared" ref="P5:P15" si="1">L5/D5*100</f>
        <v>82.587986278852341</v>
      </c>
      <c r="Q5" s="48"/>
      <c r="R5" s="48"/>
      <c r="S5" s="48">
        <f t="shared" ref="S5:S15" si="2">O5/G5*100</f>
        <v>82.587986278852341</v>
      </c>
      <c r="T5" s="48">
        <f t="shared" ref="T5:T15" si="3">L5/H5*100</f>
        <v>37.717785383788502</v>
      </c>
      <c r="U5" s="48"/>
      <c r="V5" s="48"/>
      <c r="W5" s="48">
        <f t="shared" ref="W5:W15" si="4">O5/K5*100</f>
        <v>37.717785383788502</v>
      </c>
      <c r="X5" s="56"/>
    </row>
    <row r="6" spans="1:24" s="1" customFormat="1" ht="56.25" x14ac:dyDescent="0.3">
      <c r="A6" s="51" t="s">
        <v>35</v>
      </c>
      <c r="B6" s="63" t="s">
        <v>83</v>
      </c>
      <c r="C6" s="68"/>
      <c r="D6" s="52">
        <f>D7</f>
        <v>187831</v>
      </c>
      <c r="E6" s="52">
        <f t="shared" ref="E6:O6" si="5">E7</f>
        <v>0</v>
      </c>
      <c r="F6" s="52">
        <f t="shared" si="5"/>
        <v>0</v>
      </c>
      <c r="G6" s="52">
        <f t="shared" si="5"/>
        <v>187831</v>
      </c>
      <c r="H6" s="52">
        <f t="shared" si="5"/>
        <v>299831</v>
      </c>
      <c r="I6" s="52">
        <f t="shared" si="5"/>
        <v>0</v>
      </c>
      <c r="J6" s="52">
        <f t="shared" si="5"/>
        <v>0</v>
      </c>
      <c r="K6" s="52">
        <f t="shared" si="5"/>
        <v>299831</v>
      </c>
      <c r="L6" s="52">
        <f t="shared" si="5"/>
        <v>100430.67</v>
      </c>
      <c r="M6" s="52">
        <f t="shared" si="5"/>
        <v>0</v>
      </c>
      <c r="N6" s="52">
        <f t="shared" si="5"/>
        <v>0</v>
      </c>
      <c r="O6" s="52">
        <f t="shared" si="5"/>
        <v>100430.67</v>
      </c>
      <c r="P6" s="48">
        <f t="shared" si="1"/>
        <v>53.46863403804484</v>
      </c>
      <c r="Q6" s="48"/>
      <c r="R6" s="48"/>
      <c r="S6" s="48">
        <f t="shared" si="2"/>
        <v>53.46863403804484</v>
      </c>
      <c r="T6" s="48">
        <f t="shared" si="3"/>
        <v>33.495759277726449</v>
      </c>
      <c r="U6" s="48"/>
      <c r="V6" s="48"/>
      <c r="W6" s="48">
        <f t="shared" si="4"/>
        <v>33.495759277726449</v>
      </c>
      <c r="X6" s="56"/>
    </row>
    <row r="7" spans="1:24" s="1" customFormat="1" ht="40.5" customHeight="1" x14ac:dyDescent="0.3">
      <c r="A7" s="67" t="s">
        <v>36</v>
      </c>
      <c r="B7" s="66" t="s">
        <v>53</v>
      </c>
      <c r="C7" s="18" t="s">
        <v>15</v>
      </c>
      <c r="D7" s="48">
        <f>SUM(E7:G7)</f>
        <v>187831</v>
      </c>
      <c r="E7" s="48">
        <v>0</v>
      </c>
      <c r="F7" s="48">
        <v>0</v>
      </c>
      <c r="G7" s="48">
        <v>187831</v>
      </c>
      <c r="H7" s="48">
        <f>SUM(I7:K7)</f>
        <v>299831</v>
      </c>
      <c r="I7" s="48">
        <v>0</v>
      </c>
      <c r="J7" s="48">
        <v>0</v>
      </c>
      <c r="K7" s="48">
        <v>299831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53.46863403804484</v>
      </c>
      <c r="Q7" s="48"/>
      <c r="R7" s="48"/>
      <c r="S7" s="48">
        <f t="shared" si="2"/>
        <v>53.46863403804484</v>
      </c>
      <c r="T7" s="48">
        <f t="shared" si="3"/>
        <v>33.495759277726449</v>
      </c>
      <c r="U7" s="48"/>
      <c r="V7" s="48"/>
      <c r="W7" s="48">
        <f t="shared" si="4"/>
        <v>33.495759277726449</v>
      </c>
      <c r="X7" s="56"/>
    </row>
    <row r="8" spans="1:24" s="54" customFormat="1" ht="37.5" x14ac:dyDescent="0.3">
      <c r="A8" s="51" t="s">
        <v>37</v>
      </c>
      <c r="B8" s="55" t="s">
        <v>23</v>
      </c>
      <c r="C8" s="69"/>
      <c r="D8" s="53">
        <f t="shared" ref="D8:O8" si="6">SUM(D9:D15)</f>
        <v>7133714</v>
      </c>
      <c r="E8" s="53">
        <f t="shared" si="6"/>
        <v>0</v>
      </c>
      <c r="F8" s="53">
        <f t="shared" si="6"/>
        <v>0</v>
      </c>
      <c r="G8" s="53">
        <f t="shared" si="6"/>
        <v>7133714</v>
      </c>
      <c r="H8" s="53">
        <f t="shared" si="6"/>
        <v>15731642</v>
      </c>
      <c r="I8" s="53">
        <f t="shared" si="6"/>
        <v>0</v>
      </c>
      <c r="J8" s="53">
        <f t="shared" si="6"/>
        <v>0</v>
      </c>
      <c r="K8" s="53">
        <f t="shared" si="6"/>
        <v>15731642</v>
      </c>
      <c r="L8" s="53">
        <f t="shared" si="6"/>
        <v>5946285.9100000001</v>
      </c>
      <c r="M8" s="53">
        <f t="shared" si="6"/>
        <v>0</v>
      </c>
      <c r="N8" s="53">
        <f t="shared" si="6"/>
        <v>0</v>
      </c>
      <c r="O8" s="53">
        <f t="shared" si="6"/>
        <v>5946285.9100000001</v>
      </c>
      <c r="P8" s="48">
        <f t="shared" si="1"/>
        <v>83.354700090303595</v>
      </c>
      <c r="Q8" s="48"/>
      <c r="R8" s="48"/>
      <c r="S8" s="48">
        <f t="shared" si="2"/>
        <v>83.354700090303595</v>
      </c>
      <c r="T8" s="48">
        <f t="shared" si="3"/>
        <v>37.79825341817466</v>
      </c>
      <c r="U8" s="48"/>
      <c r="V8" s="48"/>
      <c r="W8" s="48">
        <f t="shared" si="4"/>
        <v>37.79825341817466</v>
      </c>
      <c r="X8" s="55"/>
    </row>
    <row r="9" spans="1:24" s="1" customFormat="1" x14ac:dyDescent="0.3">
      <c r="A9" s="72" t="s">
        <v>84</v>
      </c>
      <c r="B9" s="73" t="s">
        <v>54</v>
      </c>
      <c r="C9" s="18" t="s">
        <v>62</v>
      </c>
      <c r="D9" s="44">
        <f>SUM(E9:G9)</f>
        <v>61020</v>
      </c>
      <c r="E9" s="44">
        <v>0</v>
      </c>
      <c r="F9" s="44">
        <v>0</v>
      </c>
      <c r="G9" s="44">
        <v>61020</v>
      </c>
      <c r="H9" s="19">
        <f>SUM(I9:K9)</f>
        <v>172800</v>
      </c>
      <c r="I9" s="19">
        <v>0</v>
      </c>
      <c r="J9" s="19">
        <v>0</v>
      </c>
      <c r="K9" s="19">
        <v>172800</v>
      </c>
      <c r="L9" s="49">
        <f>M9+O9</f>
        <v>54020</v>
      </c>
      <c r="M9" s="49">
        <v>0</v>
      </c>
      <c r="N9" s="49">
        <v>0</v>
      </c>
      <c r="O9" s="49">
        <v>54020</v>
      </c>
      <c r="P9" s="48">
        <f t="shared" si="1"/>
        <v>88.528351360209768</v>
      </c>
      <c r="Q9" s="48"/>
      <c r="R9" s="48"/>
      <c r="S9" s="48">
        <f t="shared" si="2"/>
        <v>88.528351360209768</v>
      </c>
      <c r="T9" s="48">
        <f t="shared" si="3"/>
        <v>31.261574074074073</v>
      </c>
      <c r="U9" s="48"/>
      <c r="V9" s="48"/>
      <c r="W9" s="48">
        <f t="shared" si="4"/>
        <v>31.261574074074073</v>
      </c>
      <c r="X9" s="65"/>
    </row>
    <row r="10" spans="1:24" s="1" customFormat="1" x14ac:dyDescent="0.3">
      <c r="A10" s="75"/>
      <c r="B10" s="74"/>
      <c r="C10" s="18" t="s">
        <v>15</v>
      </c>
      <c r="D10" s="44">
        <f t="shared" ref="D10:D14" si="7">SUM(E10:G10)</f>
        <v>66000</v>
      </c>
      <c r="E10" s="44">
        <v>0</v>
      </c>
      <c r="F10" s="44">
        <v>0</v>
      </c>
      <c r="G10" s="44">
        <v>66000</v>
      </c>
      <c r="H10" s="19">
        <f t="shared" ref="H10:H15" si="8">SUM(I10:K10)</f>
        <v>176300</v>
      </c>
      <c r="I10" s="19">
        <v>0</v>
      </c>
      <c r="J10" s="19">
        <v>0</v>
      </c>
      <c r="K10" s="19">
        <v>176300</v>
      </c>
      <c r="L10" s="49">
        <f>M10+O10</f>
        <v>37330.230000000003</v>
      </c>
      <c r="M10" s="19">
        <v>0</v>
      </c>
      <c r="N10" s="19">
        <v>0</v>
      </c>
      <c r="O10" s="19">
        <v>37330.230000000003</v>
      </c>
      <c r="P10" s="48">
        <f t="shared" si="1"/>
        <v>56.560954545454543</v>
      </c>
      <c r="Q10" s="48"/>
      <c r="R10" s="48"/>
      <c r="S10" s="48">
        <f t="shared" si="2"/>
        <v>56.560954545454543</v>
      </c>
      <c r="T10" s="48">
        <f t="shared" si="3"/>
        <v>21.174265456608058</v>
      </c>
      <c r="U10" s="48"/>
      <c r="V10" s="48"/>
      <c r="W10" s="48">
        <f t="shared" si="4"/>
        <v>21.174265456608058</v>
      </c>
      <c r="X10" s="56"/>
    </row>
    <row r="11" spans="1:24" s="1" customFormat="1" x14ac:dyDescent="0.3">
      <c r="A11" s="75"/>
      <c r="B11" s="74"/>
      <c r="C11" s="18" t="s">
        <v>3</v>
      </c>
      <c r="D11" s="44">
        <f t="shared" si="7"/>
        <v>126615</v>
      </c>
      <c r="E11" s="44">
        <v>0</v>
      </c>
      <c r="F11" s="44">
        <v>0</v>
      </c>
      <c r="G11" s="44">
        <v>126615</v>
      </c>
      <c r="H11" s="19">
        <f>SUM(I11:K11)</f>
        <v>515800</v>
      </c>
      <c r="I11" s="19">
        <v>0</v>
      </c>
      <c r="J11" s="19">
        <v>0</v>
      </c>
      <c r="K11" s="19">
        <v>515800</v>
      </c>
      <c r="L11" s="49">
        <f>SUM(M11:O11)</f>
        <v>58748</v>
      </c>
      <c r="M11" s="49">
        <v>0</v>
      </c>
      <c r="N11" s="49">
        <v>0</v>
      </c>
      <c r="O11" s="49">
        <v>58748</v>
      </c>
      <c r="P11" s="48">
        <f t="shared" si="1"/>
        <v>46.398925877660623</v>
      </c>
      <c r="Q11" s="48"/>
      <c r="R11" s="48"/>
      <c r="S11" s="48">
        <f t="shared" si="2"/>
        <v>46.398925877660623</v>
      </c>
      <c r="T11" s="48">
        <f t="shared" si="3"/>
        <v>11.389685924777046</v>
      </c>
      <c r="U11" s="48"/>
      <c r="V11" s="48"/>
      <c r="W11" s="48">
        <f t="shared" si="4"/>
        <v>11.389685924777046</v>
      </c>
      <c r="X11" s="56"/>
    </row>
    <row r="12" spans="1:24" s="1" customFormat="1" x14ac:dyDescent="0.3">
      <c r="A12" s="75"/>
      <c r="B12" s="74"/>
      <c r="C12" s="18" t="s">
        <v>61</v>
      </c>
      <c r="D12" s="44">
        <f>SUM(E12:G12)</f>
        <v>28659</v>
      </c>
      <c r="E12" s="44">
        <v>0</v>
      </c>
      <c r="F12" s="44">
        <v>0</v>
      </c>
      <c r="G12" s="44">
        <v>28659</v>
      </c>
      <c r="H12" s="19">
        <f>SUM(I12:K12)</f>
        <v>49600</v>
      </c>
      <c r="I12" s="19">
        <v>0</v>
      </c>
      <c r="J12" s="19">
        <v>0</v>
      </c>
      <c r="K12" s="19">
        <v>49600</v>
      </c>
      <c r="L12" s="49">
        <f>SUM(M12:O12)</f>
        <v>21958.3</v>
      </c>
      <c r="M12" s="49">
        <v>0</v>
      </c>
      <c r="N12" s="49">
        <v>0</v>
      </c>
      <c r="O12" s="49">
        <v>21958.3</v>
      </c>
      <c r="P12" s="48">
        <f t="shared" si="1"/>
        <v>76.619212114867935</v>
      </c>
      <c r="Q12" s="48"/>
      <c r="R12" s="48"/>
      <c r="S12" s="48">
        <f t="shared" si="2"/>
        <v>76.619212114867935</v>
      </c>
      <c r="T12" s="48">
        <f t="shared" si="3"/>
        <v>44.27076612903226</v>
      </c>
      <c r="U12" s="48"/>
      <c r="V12" s="48"/>
      <c r="W12" s="48">
        <f t="shared" si="4"/>
        <v>44.27076612903226</v>
      </c>
      <c r="X12" s="50"/>
    </row>
    <row r="13" spans="1:24" s="1" customFormat="1" x14ac:dyDescent="0.3">
      <c r="A13" s="75"/>
      <c r="B13" s="74"/>
      <c r="C13" s="57" t="s">
        <v>4</v>
      </c>
      <c r="D13" s="44">
        <f t="shared" si="7"/>
        <v>5889350</v>
      </c>
      <c r="E13" s="58">
        <v>0</v>
      </c>
      <c r="F13" s="58">
        <v>0</v>
      </c>
      <c r="G13" s="58">
        <v>5889350</v>
      </c>
      <c r="H13" s="19">
        <f t="shared" si="8"/>
        <v>11947422</v>
      </c>
      <c r="I13" s="48">
        <v>0</v>
      </c>
      <c r="J13" s="48">
        <v>0</v>
      </c>
      <c r="K13" s="48">
        <v>11947422</v>
      </c>
      <c r="L13" s="49">
        <f>M13+O13</f>
        <v>4883405.53</v>
      </c>
      <c r="M13" s="49">
        <v>0</v>
      </c>
      <c r="N13" s="49">
        <v>0</v>
      </c>
      <c r="O13" s="49">
        <v>4883405.53</v>
      </c>
      <c r="P13" s="48">
        <f t="shared" si="1"/>
        <v>82.919261548388207</v>
      </c>
      <c r="Q13" s="48"/>
      <c r="R13" s="48"/>
      <c r="S13" s="48">
        <f t="shared" si="2"/>
        <v>82.919261548388207</v>
      </c>
      <c r="T13" s="48">
        <f t="shared" si="3"/>
        <v>40.874136110702381</v>
      </c>
      <c r="U13" s="48"/>
      <c r="V13" s="48"/>
      <c r="W13" s="48">
        <f t="shared" si="4"/>
        <v>40.874136110702381</v>
      </c>
      <c r="X13" s="56"/>
    </row>
    <row r="14" spans="1:24" s="1" customFormat="1" x14ac:dyDescent="0.3">
      <c r="A14" s="75"/>
      <c r="B14" s="74"/>
      <c r="C14" s="18" t="s">
        <v>64</v>
      </c>
      <c r="D14" s="44">
        <f t="shared" si="7"/>
        <v>425275</v>
      </c>
      <c r="E14" s="44">
        <v>0</v>
      </c>
      <c r="F14" s="44">
        <v>0</v>
      </c>
      <c r="G14" s="44">
        <v>425275</v>
      </c>
      <c r="H14" s="19">
        <f t="shared" si="8"/>
        <v>1496520</v>
      </c>
      <c r="I14" s="19">
        <v>0</v>
      </c>
      <c r="J14" s="19">
        <v>0</v>
      </c>
      <c r="K14" s="19">
        <v>1496520</v>
      </c>
      <c r="L14" s="49">
        <f>SUM(M14:O14)</f>
        <v>370024.6</v>
      </c>
      <c r="M14" s="49">
        <v>0</v>
      </c>
      <c r="N14" s="49">
        <v>0</v>
      </c>
      <c r="O14" s="49">
        <v>370024.6</v>
      </c>
      <c r="P14" s="48">
        <f t="shared" si="1"/>
        <v>87.008312268532123</v>
      </c>
      <c r="Q14" s="48"/>
      <c r="R14" s="48"/>
      <c r="S14" s="48">
        <f t="shared" si="2"/>
        <v>87.008312268532123</v>
      </c>
      <c r="T14" s="48">
        <f t="shared" si="3"/>
        <v>24.725670221580732</v>
      </c>
      <c r="U14" s="48"/>
      <c r="V14" s="48"/>
      <c r="W14" s="48">
        <f t="shared" si="4"/>
        <v>24.725670221580732</v>
      </c>
      <c r="X14" s="56"/>
    </row>
    <row r="15" spans="1:24" s="1" customFormat="1" x14ac:dyDescent="0.3">
      <c r="A15" s="75"/>
      <c r="B15" s="74"/>
      <c r="C15" s="18" t="s">
        <v>5</v>
      </c>
      <c r="D15" s="44">
        <f>SUM(E15:G15)</f>
        <v>536795</v>
      </c>
      <c r="E15" s="44">
        <v>0</v>
      </c>
      <c r="F15" s="44">
        <v>0</v>
      </c>
      <c r="G15" s="44">
        <v>536795</v>
      </c>
      <c r="H15" s="19">
        <f t="shared" si="8"/>
        <v>1373200</v>
      </c>
      <c r="I15" s="19">
        <v>0</v>
      </c>
      <c r="J15" s="19">
        <v>0</v>
      </c>
      <c r="K15" s="19">
        <v>1373200</v>
      </c>
      <c r="L15" s="49">
        <f>SUM(M15:O15)</f>
        <v>520799.25</v>
      </c>
      <c r="M15" s="49">
        <v>0</v>
      </c>
      <c r="N15" s="49">
        <v>0</v>
      </c>
      <c r="O15" s="49">
        <v>520799.25</v>
      </c>
      <c r="P15" s="48">
        <f t="shared" si="1"/>
        <v>97.020138041524234</v>
      </c>
      <c r="Q15" s="48"/>
      <c r="R15" s="48"/>
      <c r="S15" s="48">
        <f t="shared" si="2"/>
        <v>97.020138041524234</v>
      </c>
      <c r="T15" s="48">
        <f t="shared" si="3"/>
        <v>37.925957617244393</v>
      </c>
      <c r="U15" s="48"/>
      <c r="V15" s="48"/>
      <c r="W15" s="48">
        <f t="shared" si="4"/>
        <v>37.925957617244393</v>
      </c>
      <c r="X15" s="65"/>
    </row>
  </sheetData>
  <mergeCells count="12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B9:B15"/>
    <mergeCell ref="A9:A15"/>
  </mergeCells>
  <pageMargins left="0.39370078740157483" right="0.39370078740157483" top="0.39370078740157483" bottom="0.39370078740157483" header="0.31496062992125984" footer="0.31496062992125984"/>
  <pageSetup paperSize="9" scale="42" orientation="landscape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5" t="s">
        <v>1</v>
      </c>
      <c r="C2" s="101" t="s">
        <v>20</v>
      </c>
      <c r="D2" s="102" t="s">
        <v>43</v>
      </c>
      <c r="E2" s="102"/>
      <c r="F2" s="102"/>
      <c r="G2" s="103" t="s">
        <v>51</v>
      </c>
      <c r="H2" s="103"/>
      <c r="I2" s="103"/>
      <c r="J2" s="104" t="s">
        <v>49</v>
      </c>
      <c r="K2" s="105"/>
      <c r="L2" s="106"/>
      <c r="M2" s="107" t="s">
        <v>44</v>
      </c>
      <c r="N2" s="107" t="s">
        <v>45</v>
      </c>
    </row>
    <row r="3" spans="1:14" ht="25.5" x14ac:dyDescent="0.25">
      <c r="A3" s="100"/>
      <c r="B3" s="6" t="s">
        <v>2</v>
      </c>
      <c r="C3" s="10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8"/>
      <c r="N3" s="10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7" t="s">
        <v>47</v>
      </c>
      <c r="C5" s="9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24" t="s">
        <v>1</v>
      </c>
      <c r="C1" s="117" t="s">
        <v>20</v>
      </c>
      <c r="D1" s="118" t="s">
        <v>66</v>
      </c>
      <c r="E1" s="118"/>
      <c r="F1" s="118"/>
      <c r="G1" s="118"/>
      <c r="H1" s="118" t="s">
        <v>67</v>
      </c>
      <c r="I1" s="118"/>
      <c r="J1" s="118"/>
      <c r="K1" s="118"/>
      <c r="L1" s="119" t="s">
        <v>77</v>
      </c>
      <c r="M1" s="120"/>
      <c r="N1" s="120"/>
      <c r="O1" s="121"/>
      <c r="P1" s="113" t="s">
        <v>68</v>
      </c>
      <c r="Q1" s="113"/>
      <c r="R1" s="113"/>
      <c r="S1" s="113"/>
      <c r="T1" s="113" t="s">
        <v>69</v>
      </c>
      <c r="U1" s="114"/>
      <c r="V1" s="114"/>
      <c r="W1" s="114"/>
    </row>
    <row r="2" spans="1:23" ht="22.5" x14ac:dyDescent="0.25">
      <c r="A2" s="116"/>
      <c r="B2" s="24" t="s">
        <v>2</v>
      </c>
      <c r="C2" s="117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5" t="s">
        <v>27</v>
      </c>
      <c r="B4" s="115"/>
      <c r="C4" s="11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7" t="s">
        <v>11</v>
      </c>
      <c r="C5" s="9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7" t="s">
        <v>71</v>
      </c>
      <c r="C7" s="9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7" t="s">
        <v>13</v>
      </c>
      <c r="C12" s="9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9" t="s">
        <v>14</v>
      </c>
      <c r="C14" s="11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7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1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1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2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Артем Анатольевич Червоненко</cp:lastModifiedBy>
  <cp:lastPrinted>2022-07-19T03:16:21Z</cp:lastPrinted>
  <dcterms:created xsi:type="dcterms:W3CDTF">2012-05-22T08:33:39Z</dcterms:created>
  <dcterms:modified xsi:type="dcterms:W3CDTF">2022-07-19T03:28:15Z</dcterms:modified>
</cp:coreProperties>
</file>