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алихова В.О\Архив\Сетевой план-график\Сетевой по программе КФКиС на сайт\"/>
    </mc:Choice>
  </mc:AlternateContent>
  <bookViews>
    <workbookView xWindow="0" yWindow="0" windowWidth="2475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муниципальные!$A$1:$O$20</definedName>
  </definedNames>
  <calcPr calcId="162913"/>
</workbook>
</file>

<file path=xl/calcChain.xml><?xml version="1.0" encoding="utf-8"?>
<calcChain xmlns="http://schemas.openxmlformats.org/spreadsheetml/2006/main">
  <c r="M8" i="33" l="1"/>
  <c r="N8" i="33"/>
  <c r="O8" i="33"/>
  <c r="M9" i="33"/>
  <c r="N9" i="33"/>
  <c r="O9" i="33"/>
  <c r="M10" i="33"/>
  <c r="N10" i="33"/>
  <c r="O10" i="33"/>
  <c r="M11" i="33"/>
  <c r="N11" i="33"/>
  <c r="O11" i="33"/>
  <c r="M12" i="33"/>
  <c r="N12" i="33"/>
  <c r="O12" i="33"/>
  <c r="M13" i="33"/>
  <c r="N13" i="33"/>
  <c r="O13" i="33"/>
  <c r="M15" i="33"/>
  <c r="N15" i="33"/>
  <c r="O15" i="33"/>
  <c r="M16" i="33"/>
  <c r="N16" i="33"/>
  <c r="O16" i="33"/>
  <c r="M17" i="33"/>
  <c r="N17" i="33"/>
  <c r="O17" i="33"/>
  <c r="M19" i="33"/>
  <c r="N19" i="33"/>
  <c r="O19" i="33"/>
  <c r="M20" i="33"/>
  <c r="N20" i="33"/>
  <c r="O20" i="33"/>
  <c r="D16" i="33" l="1"/>
  <c r="H16" i="33"/>
  <c r="L16" i="33" l="1"/>
  <c r="K7" i="33"/>
  <c r="E7" i="33"/>
  <c r="F7" i="33"/>
  <c r="N7" i="33" s="1"/>
  <c r="G7" i="33"/>
  <c r="I7" i="33"/>
  <c r="J7" i="33"/>
  <c r="H13" i="33"/>
  <c r="D13" i="33"/>
  <c r="M7" i="33" l="1"/>
  <c r="L13" i="33"/>
  <c r="O7" i="33"/>
  <c r="E18" i="33"/>
  <c r="F18" i="33"/>
  <c r="G18" i="33"/>
  <c r="I18" i="33"/>
  <c r="J18" i="33"/>
  <c r="N18" i="33" s="1"/>
  <c r="K18" i="33"/>
  <c r="D20" i="33"/>
  <c r="H20" i="33"/>
  <c r="L20" i="33" s="1"/>
  <c r="M18" i="33" l="1"/>
  <c r="O18" i="33"/>
  <c r="E14" i="33"/>
  <c r="F14" i="33"/>
  <c r="G14" i="33"/>
  <c r="I14" i="33"/>
  <c r="J14" i="33"/>
  <c r="K14" i="33"/>
  <c r="H17" i="33"/>
  <c r="D17" i="33"/>
  <c r="N14" i="33" l="1"/>
  <c r="L17" i="33"/>
  <c r="O14" i="33"/>
  <c r="M14" i="33"/>
  <c r="H19" i="33"/>
  <c r="D19" i="33"/>
  <c r="D11" i="33"/>
  <c r="H12" i="33"/>
  <c r="D12" i="33"/>
  <c r="H9" i="33"/>
  <c r="D9" i="33"/>
  <c r="L9" i="33" l="1"/>
  <c r="L19" i="33"/>
  <c r="L12" i="33"/>
  <c r="D18" i="33"/>
  <c r="H18" i="33"/>
  <c r="L18" i="33" l="1"/>
  <c r="G6" i="33"/>
  <c r="J6" i="33"/>
  <c r="K6" i="33"/>
  <c r="O6" i="33" l="1"/>
  <c r="I6" i="33"/>
  <c r="F6" i="33" l="1"/>
  <c r="N6" i="33" s="1"/>
  <c r="D15" i="33"/>
  <c r="D14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T13" i="37" s="1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J14" i="37"/>
  <c r="J4" i="37" s="1"/>
  <c r="I14" i="37"/>
  <c r="I4" i="37" s="1"/>
  <c r="H14" i="37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K4" i="37" l="1"/>
  <c r="H12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W7" i="37"/>
  <c r="T9" i="37"/>
  <c r="U12" i="37"/>
  <c r="W12" i="37"/>
  <c r="U5" i="37"/>
  <c r="W5" i="37"/>
  <c r="T5" i="37"/>
  <c r="P7" i="37"/>
  <c r="P12" i="37"/>
  <c r="U14" i="37"/>
  <c r="O4" i="37" l="1"/>
  <c r="T18" i="37"/>
  <c r="G4" i="37"/>
  <c r="W4" i="37"/>
  <c r="D4" i="37"/>
  <c r="T12" i="37"/>
  <c r="U4" i="37"/>
  <c r="L4" i="37"/>
  <c r="P4" i="37"/>
  <c r="T4" i="37" s="1"/>
  <c r="T7" i="37"/>
  <c r="D10" i="33" l="1"/>
  <c r="D8" i="33"/>
  <c r="D7" i="33" l="1"/>
  <c r="D6" i="33" s="1"/>
  <c r="H15" i="33" l="1"/>
  <c r="L15" i="33" s="1"/>
  <c r="H14" i="33" l="1"/>
  <c r="L14" i="33" s="1"/>
  <c r="H8" i="33" l="1"/>
  <c r="L8" i="33" s="1"/>
  <c r="H10" i="33"/>
  <c r="L10" i="33" s="1"/>
  <c r="H11" i="33"/>
  <c r="L11" i="33" s="1"/>
  <c r="H7" i="33" l="1"/>
  <c r="L7" i="33" s="1"/>
  <c r="H6" i="33" l="1"/>
  <c r="M7" i="36"/>
  <c r="M6" i="36"/>
  <c r="L6" i="33" l="1"/>
  <c r="L6" i="36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<sst xmlns="http://schemas.openxmlformats.org/spreadsheetml/2006/main" count="186" uniqueCount="95">
  <si>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</si>
  <si>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</si>
  <si>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</si>
  <si>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</si>
  <si>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</si>
  <si>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</si>
  <si>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</si>
  <si>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</si>
  <si>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</si>
  <si>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</si>
  <si>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</si>
  <si>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</si>
  <si>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</si>
  <si>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</si>
  <si>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</si>
  <si>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</si>
  <si>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</si>
  <si>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</si>
  <si>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</si>
  <si>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</si>
  <si>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</si>
  <si>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</si>
  <si>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</si>
  <si>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</si>
  <si>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</si>
  <si>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</si>
  <si>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</si>
  <si>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</si>
  <si>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</si>
  <si>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</si>
  <si>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</si>
  <si>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</si>
  <si>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</si>
  <si>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</si>
  <si>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</si>
  <si>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</si>
  <si>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</si>
  <si>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</si>
  <si>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</si>
  <si>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</si>
  <si>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</si>
  <si>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</si>
  <si>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</si>
  <si>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</si>
  <si>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</si>
  <si>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</si>
  <si>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</si>
  <si>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</si>
  <si>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</si>
  <si>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</si>
  <si>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</si>
  <si>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</si>
  <si>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</si>
  <si>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</si>
  <si>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</si>
  <si>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</si>
  <si>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</si>
  <si>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</si>
  <si>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</si>
  <si>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</si>
  <si>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</si>
  <si>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</si>
  <si>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</si>
  <si>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</si>
  <si>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</si>
  <si>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</si>
  <si>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</si>
  <si>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</si>
  <si>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</si>
  <si>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</si>
  <si>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</si>
  <si>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</si>
  <si>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</si>
  <si>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</si>
  <si>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</si>
  <si>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</si>
  <si>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</si>
  <si>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</si>
  <si>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</si>
  <si>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</si>
  <si>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</si>
  <si>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</si>
  <si>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</si>
  <si>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</si>
  <si>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</si>
  <si>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</si>
  <si>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Усиление социальной направленности муниципальной политики в сфере физической культуры и спорта</t>
  </si>
  <si>
    <t>1.3.2</t>
  </si>
  <si>
    <t>Региональный проект "Спорт - норма жизни"</t>
  </si>
  <si>
    <t>1.1.5</t>
  </si>
  <si>
    <t>Подпрограмма 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</si>
  <si>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</si>
  <si>
    <t>ПЛАН  на 2022 год (рублей)</t>
  </si>
  <si>
    <t>% исполнения  к плану 2022  года</t>
  </si>
  <si>
    <t>Освоение на 01.09.2022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</si>
</sst>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43" fontId="2" fillId="0" borderId="0" applyFont="0" applyFill="0" applyBorder="0" applyAlignment="0" applyProtection="0"/>
  </cellStyleXfs>
  <cellXfs count="107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/>
    </xf>
    <xf numFmtId="43" fontId="3" fillId="0" borderId="0" xfId="98" applyFont="1" applyFill="1" applyAlignment="1">
      <alignment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/>
    </xf>
    <xf numFmtId="43" fontId="3" fillId="0" borderId="0" xfId="98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vertical="center"/>
    </xf>
  </cellXfs>
  <cellStyles count="9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" xfId="98" builtinId="3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view="pageBreakPreview" zoomScale="60" zoomScaleNormal="6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T7" sqref="T7:U10"/>
    </sheetView>
  </sheetViews>
  <sheetFormatPr defaultColWidth="9.140625" defaultRowHeight="18.75" x14ac:dyDescent="0.25"/>
  <cols>
    <col min="1" max="1" width="10" style="1" customWidth="1"/>
    <col min="2" max="2" width="54.85546875" style="53" customWidth="1"/>
    <col min="3" max="3" width="13.140625" style="53" customWidth="1"/>
    <col min="4" max="4" width="25.42578125" style="53" customWidth="1"/>
    <col min="5" max="5" width="25.28515625" style="53" customWidth="1"/>
    <col min="6" max="6" width="23.28515625" style="53" customWidth="1"/>
    <col min="7" max="7" width="23.85546875" style="53" customWidth="1"/>
    <col min="8" max="8" width="24.28515625" style="56" customWidth="1"/>
    <col min="9" max="9" width="23.28515625" style="56" customWidth="1"/>
    <col min="10" max="10" width="21.7109375" style="56" customWidth="1"/>
    <col min="11" max="11" width="23.140625" style="56" customWidth="1"/>
    <col min="12" max="12" width="13.85546875" style="57" customWidth="1"/>
    <col min="13" max="13" width="14.42578125" style="57" customWidth="1"/>
    <col min="14" max="14" width="15.85546875" style="57" customWidth="1"/>
    <col min="15" max="15" width="13.5703125" style="57" customWidth="1"/>
    <col min="16" max="19" width="9.140625" style="53"/>
    <col min="20" max="20" width="21.140625" style="53" bestFit="1" customWidth="1"/>
    <col min="21" max="21" width="24.85546875" style="53" customWidth="1"/>
    <col min="22" max="16384" width="9.140625" style="53"/>
  </cols>
  <sheetData>
    <row r="1" spans="1:21" ht="62.25" customHeight="1" x14ac:dyDescent="0.25">
      <c r="A1" s="63" t="s">
        <v>85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21" s="54" customFormat="1" ht="57" customHeight="1" x14ac:dyDescent="0.25">
      <c r="A2" s="70" t="s">
        <v>0</v>
      </c>
      <c r="B2" s="18" t="s">
        <v>1</v>
      </c>
      <c r="C2" s="71" t="s">
        <v>18</v>
      </c>
      <c r="D2" s="68" t="s">
        <v>92</v>
      </c>
      <c r="E2" s="68"/>
      <c r="F2" s="68"/>
      <c r="G2" s="68"/>
      <c r="H2" s="69" t="s">
        <v>94</v>
      </c>
      <c r="I2" s="69"/>
      <c r="J2" s="69"/>
      <c r="K2" s="69"/>
      <c r="L2" s="65" t="s">
        <v>93</v>
      </c>
      <c r="M2" s="66"/>
      <c r="N2" s="66"/>
      <c r="O2" s="67"/>
      <c r="T2" s="104"/>
    </row>
    <row r="3" spans="1:21" s="54" customFormat="1" ht="55.5" customHeight="1" x14ac:dyDescent="0.25">
      <c r="A3" s="70"/>
      <c r="B3" s="52" t="s">
        <v>2</v>
      </c>
      <c r="C3" s="71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  <c r="T3" s="105"/>
    </row>
    <row r="4" spans="1:21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21" s="55" customFormat="1" ht="30.75" customHeight="1" x14ac:dyDescent="0.25">
      <c r="A5" s="76" t="s">
        <v>84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T5" s="106"/>
    </row>
    <row r="6" spans="1:21" s="54" customFormat="1" ht="49.7" customHeight="1" x14ac:dyDescent="0.25">
      <c r="A6" s="20" t="s">
        <v>5</v>
      </c>
      <c r="B6" s="78" t="s">
        <v>68</v>
      </c>
      <c r="C6" s="78"/>
      <c r="D6" s="23">
        <f t="shared" ref="D6:K6" si="0">D7+D14+D18</f>
        <v>674212921</v>
      </c>
      <c r="E6" s="23">
        <f t="shared" si="0"/>
        <v>20870747.239999998</v>
      </c>
      <c r="F6" s="23">
        <f t="shared" si="0"/>
        <v>1013599.76</v>
      </c>
      <c r="G6" s="23">
        <f t="shared" si="0"/>
        <v>652328574</v>
      </c>
      <c r="H6" s="23">
        <f>H7+H14+H18</f>
        <v>444619743.10999995</v>
      </c>
      <c r="I6" s="23">
        <f t="shared" si="0"/>
        <v>13872158.939999999</v>
      </c>
      <c r="J6" s="23">
        <f t="shared" si="0"/>
        <v>1013599.76</v>
      </c>
      <c r="K6" s="23">
        <f t="shared" si="0"/>
        <v>429733984.40999997</v>
      </c>
      <c r="L6" s="59">
        <f t="shared" ref="L6" si="1">H6/D6*100</f>
        <v>65.946488010128178</v>
      </c>
      <c r="M6" s="59">
        <f t="shared" ref="M6" si="2">I6/E6*100</f>
        <v>66.466996990952012</v>
      </c>
      <c r="N6" s="59">
        <f t="shared" ref="N6" si="3">J6/F6*100</f>
        <v>100</v>
      </c>
      <c r="O6" s="59">
        <f t="shared" ref="O6" si="4">K6/G6*100</f>
        <v>65.876921775007204</v>
      </c>
    </row>
    <row r="7" spans="1:21" s="54" customFormat="1" ht="79.5" customHeight="1" x14ac:dyDescent="0.25">
      <c r="A7" s="20" t="s">
        <v>6</v>
      </c>
      <c r="B7" s="48" t="s">
        <v>90</v>
      </c>
      <c r="C7" s="48"/>
      <c r="D7" s="23">
        <f>SUM(D8:D13)</f>
        <v>615110602</v>
      </c>
      <c r="E7" s="23">
        <f t="shared" ref="E7:J7" si="5">SUM(E8:E13)</f>
        <v>18512747.239999998</v>
      </c>
      <c r="F7" s="23">
        <f t="shared" si="5"/>
        <v>1013599.76</v>
      </c>
      <c r="G7" s="23">
        <f t="shared" si="5"/>
        <v>595584255</v>
      </c>
      <c r="H7" s="23">
        <f>SUM(H8:H13)</f>
        <v>420554323.20999998</v>
      </c>
      <c r="I7" s="23">
        <f t="shared" si="5"/>
        <v>11899656.689999999</v>
      </c>
      <c r="J7" s="23">
        <f t="shared" si="5"/>
        <v>1013599.76</v>
      </c>
      <c r="K7" s="23">
        <f>SUM(K8:K13)</f>
        <v>407641066.75999999</v>
      </c>
      <c r="L7" s="59">
        <f t="shared" ref="L7:L20" si="6">H7/D7*100</f>
        <v>68.370520983151579</v>
      </c>
      <c r="M7" s="59">
        <f t="shared" ref="M7:M20" si="7">I7/E7*100</f>
        <v>64.278178358578401</v>
      </c>
      <c r="N7" s="59">
        <f t="shared" ref="N7:N20" si="8">J7/F7*100</f>
        <v>100</v>
      </c>
      <c r="O7" s="59">
        <f t="shared" ref="O7:O20" si="9">K7/G7*100</f>
        <v>68.443895777600773</v>
      </c>
    </row>
    <row r="8" spans="1:21" s="54" customFormat="1" ht="55.5" customHeight="1" x14ac:dyDescent="0.25">
      <c r="A8" s="72" t="s">
        <v>76</v>
      </c>
      <c r="B8" s="74" t="s">
        <v>91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3" si="10">SUM(I8:K8)</f>
        <v>95500</v>
      </c>
      <c r="I8" s="17">
        <v>0</v>
      </c>
      <c r="J8" s="17">
        <v>0</v>
      </c>
      <c r="K8" s="17">
        <v>95500</v>
      </c>
      <c r="L8" s="17">
        <f t="shared" si="6"/>
        <v>31.921649898051275</v>
      </c>
      <c r="M8" s="17" t="e">
        <f t="shared" si="7"/>
        <v>#DIV/0!</v>
      </c>
      <c r="N8" s="17" t="e">
        <f t="shared" si="8"/>
        <v>#DIV/0!</v>
      </c>
      <c r="O8" s="17">
        <f t="shared" si="9"/>
        <v>31.921649898051275</v>
      </c>
    </row>
    <row r="9" spans="1:21" s="54" customFormat="1" ht="83.1" customHeight="1" x14ac:dyDescent="0.25">
      <c r="A9" s="73"/>
      <c r="B9" s="75"/>
      <c r="C9" s="15" t="s">
        <v>4</v>
      </c>
      <c r="D9" s="16">
        <f>SUM(E9:G9)</f>
        <v>5846935</v>
      </c>
      <c r="E9" s="16">
        <v>0</v>
      </c>
      <c r="F9" s="16">
        <v>0</v>
      </c>
      <c r="G9" s="16">
        <v>5846935</v>
      </c>
      <c r="H9" s="17">
        <f t="shared" si="10"/>
        <v>2765827.24</v>
      </c>
      <c r="I9" s="17">
        <v>0</v>
      </c>
      <c r="J9" s="17">
        <v>0</v>
      </c>
      <c r="K9" s="17">
        <v>2765827.24</v>
      </c>
      <c r="L9" s="17">
        <f t="shared" si="6"/>
        <v>47.303882119435229</v>
      </c>
      <c r="M9" s="17" t="e">
        <f t="shared" si="7"/>
        <v>#DIV/0!</v>
      </c>
      <c r="N9" s="17" t="e">
        <f t="shared" si="8"/>
        <v>#DIV/0!</v>
      </c>
      <c r="O9" s="17">
        <f t="shared" si="9"/>
        <v>47.303882119435229</v>
      </c>
      <c r="T9" s="104"/>
      <c r="U9" s="104"/>
    </row>
    <row r="10" spans="1:21" s="54" customFormat="1" ht="42" customHeight="1" x14ac:dyDescent="0.25">
      <c r="A10" s="46" t="s">
        <v>77</v>
      </c>
      <c r="B10" s="47" t="s">
        <v>21</v>
      </c>
      <c r="C10" s="15" t="s">
        <v>4</v>
      </c>
      <c r="D10" s="16">
        <f t="shared" ref="D10:D13" si="11">SUM(E10:G10)</f>
        <v>889967</v>
      </c>
      <c r="E10" s="16">
        <v>0</v>
      </c>
      <c r="F10" s="16">
        <v>0</v>
      </c>
      <c r="G10" s="16">
        <v>889967</v>
      </c>
      <c r="H10" s="17">
        <f t="shared" si="10"/>
        <v>745564.47</v>
      </c>
      <c r="I10" s="17">
        <v>0</v>
      </c>
      <c r="J10" s="17">
        <v>0</v>
      </c>
      <c r="K10" s="16">
        <v>745564.47</v>
      </c>
      <c r="L10" s="17">
        <f t="shared" si="6"/>
        <v>83.77439500565751</v>
      </c>
      <c r="M10" s="17" t="e">
        <f t="shared" si="7"/>
        <v>#DIV/0!</v>
      </c>
      <c r="N10" s="17" t="e">
        <f t="shared" si="8"/>
        <v>#DIV/0!</v>
      </c>
      <c r="O10" s="17">
        <f t="shared" si="9"/>
        <v>83.77439500565751</v>
      </c>
      <c r="T10" s="104"/>
      <c r="U10" s="104"/>
    </row>
    <row r="11" spans="1:21" s="54" customFormat="1" ht="137.44999999999999" customHeight="1" x14ac:dyDescent="0.25">
      <c r="A11" s="49" t="s">
        <v>78</v>
      </c>
      <c r="B11" s="47" t="s">
        <v>69</v>
      </c>
      <c r="C11" s="15" t="s">
        <v>4</v>
      </c>
      <c r="D11" s="16">
        <f>SUM(E11:G11)</f>
        <v>2845396</v>
      </c>
      <c r="E11" s="16">
        <v>2134047</v>
      </c>
      <c r="F11" s="16">
        <v>0</v>
      </c>
      <c r="G11" s="16">
        <v>711349</v>
      </c>
      <c r="H11" s="17">
        <f t="shared" si="10"/>
        <v>2434320</v>
      </c>
      <c r="I11" s="17">
        <v>1825740</v>
      </c>
      <c r="J11" s="17">
        <v>0</v>
      </c>
      <c r="K11" s="17">
        <v>608580</v>
      </c>
      <c r="L11" s="17">
        <f t="shared" si="6"/>
        <v>85.552942367248704</v>
      </c>
      <c r="M11" s="17">
        <f t="shared" si="7"/>
        <v>85.552942367248704</v>
      </c>
      <c r="N11" s="17" t="e">
        <f t="shared" si="8"/>
        <v>#DIV/0!</v>
      </c>
      <c r="O11" s="17">
        <f t="shared" si="9"/>
        <v>85.552942367248704</v>
      </c>
    </row>
    <row r="12" spans="1:21" s="54" customFormat="1" ht="62.85" customHeight="1" x14ac:dyDescent="0.25">
      <c r="A12" s="46" t="s">
        <v>79</v>
      </c>
      <c r="B12" s="47" t="s">
        <v>70</v>
      </c>
      <c r="C12" s="15" t="s">
        <v>4</v>
      </c>
      <c r="D12" s="16">
        <f t="shared" si="11"/>
        <v>603289239</v>
      </c>
      <c r="E12" s="16">
        <v>15549400</v>
      </c>
      <c r="F12" s="16">
        <v>0</v>
      </c>
      <c r="G12" s="16">
        <v>587739839</v>
      </c>
      <c r="H12" s="17">
        <f t="shared" si="10"/>
        <v>412573216.5</v>
      </c>
      <c r="I12" s="17">
        <v>9244616.4499999993</v>
      </c>
      <c r="J12" s="17">
        <v>0</v>
      </c>
      <c r="K12" s="17">
        <v>403328600.05000001</v>
      </c>
      <c r="L12" s="17">
        <f t="shared" si="6"/>
        <v>68.387299130989476</v>
      </c>
      <c r="M12" s="17">
        <f t="shared" si="7"/>
        <v>59.453203660591406</v>
      </c>
      <c r="N12" s="17" t="e">
        <f t="shared" si="8"/>
        <v>#DIV/0!</v>
      </c>
      <c r="O12" s="17">
        <f t="shared" si="9"/>
        <v>68.623661914127965</v>
      </c>
    </row>
    <row r="13" spans="1:21" s="54" customFormat="1" ht="62.85" customHeight="1" x14ac:dyDescent="0.25">
      <c r="A13" s="46" t="s">
        <v>89</v>
      </c>
      <c r="B13" s="47" t="s">
        <v>88</v>
      </c>
      <c r="C13" s="15" t="s">
        <v>4</v>
      </c>
      <c r="D13" s="16">
        <f t="shared" si="11"/>
        <v>1939895</v>
      </c>
      <c r="E13" s="16">
        <v>829300.24</v>
      </c>
      <c r="F13" s="16">
        <v>1013599.76</v>
      </c>
      <c r="G13" s="16">
        <v>96995</v>
      </c>
      <c r="H13" s="17">
        <f t="shared" si="10"/>
        <v>1939895</v>
      </c>
      <c r="I13" s="16">
        <v>829300.24</v>
      </c>
      <c r="J13" s="16">
        <v>1013599.76</v>
      </c>
      <c r="K13" s="16">
        <v>96995</v>
      </c>
      <c r="L13" s="17">
        <f t="shared" si="6"/>
        <v>100</v>
      </c>
      <c r="M13" s="17">
        <f t="shared" si="7"/>
        <v>100</v>
      </c>
      <c r="N13" s="17">
        <f t="shared" si="8"/>
        <v>100</v>
      </c>
      <c r="O13" s="17">
        <f t="shared" si="9"/>
        <v>100</v>
      </c>
    </row>
    <row r="14" spans="1:21" s="55" customFormat="1" ht="69" customHeight="1" x14ac:dyDescent="0.25">
      <c r="A14" s="20" t="s">
        <v>7</v>
      </c>
      <c r="B14" s="48" t="s">
        <v>71</v>
      </c>
      <c r="C14" s="22"/>
      <c r="D14" s="21">
        <f>SUM(D15:D17)</f>
        <v>37321166</v>
      </c>
      <c r="E14" s="21">
        <f t="shared" ref="E14:K14" si="12">SUM(E15:E17)</f>
        <v>2358000</v>
      </c>
      <c r="F14" s="21">
        <f t="shared" si="12"/>
        <v>0</v>
      </c>
      <c r="G14" s="21">
        <f t="shared" si="12"/>
        <v>34963166</v>
      </c>
      <c r="H14" s="21">
        <f t="shared" si="12"/>
        <v>10982160.4</v>
      </c>
      <c r="I14" s="21">
        <f t="shared" si="12"/>
        <v>1972502.25</v>
      </c>
      <c r="J14" s="21">
        <f t="shared" si="12"/>
        <v>0</v>
      </c>
      <c r="K14" s="21">
        <f t="shared" si="12"/>
        <v>9009658.1500000004</v>
      </c>
      <c r="L14" s="59">
        <f t="shared" si="6"/>
        <v>29.426091349879048</v>
      </c>
      <c r="M14" s="59">
        <f t="shared" si="7"/>
        <v>83.651494910941466</v>
      </c>
      <c r="N14" s="59" t="e">
        <f t="shared" si="8"/>
        <v>#DIV/0!</v>
      </c>
      <c r="O14" s="59">
        <f t="shared" si="9"/>
        <v>25.768999723880842</v>
      </c>
    </row>
    <row r="15" spans="1:21" s="54" customFormat="1" ht="80.650000000000006" customHeight="1" x14ac:dyDescent="0.25">
      <c r="A15" s="46" t="s">
        <v>80</v>
      </c>
      <c r="B15" s="47" t="s">
        <v>72</v>
      </c>
      <c r="C15" s="15" t="s">
        <v>4</v>
      </c>
      <c r="D15" s="16">
        <f>SUM(E15:G15)</f>
        <v>2358000</v>
      </c>
      <c r="E15" s="16">
        <v>2358000</v>
      </c>
      <c r="F15" s="16">
        <v>0</v>
      </c>
      <c r="G15" s="16">
        <v>0</v>
      </c>
      <c r="H15" s="17">
        <f>SUM(I15:K15)</f>
        <v>1972502.25</v>
      </c>
      <c r="I15" s="17">
        <v>1972502.25</v>
      </c>
      <c r="J15" s="17">
        <v>0</v>
      </c>
      <c r="K15" s="17">
        <v>0</v>
      </c>
      <c r="L15" s="17">
        <f t="shared" si="6"/>
        <v>83.651494910941466</v>
      </c>
      <c r="M15" s="17">
        <f t="shared" si="7"/>
        <v>83.651494910941466</v>
      </c>
      <c r="N15" s="17" t="e">
        <f t="shared" si="8"/>
        <v>#DIV/0!</v>
      </c>
      <c r="O15" s="17" t="e">
        <f t="shared" si="9"/>
        <v>#DIV/0!</v>
      </c>
    </row>
    <row r="16" spans="1:21" s="54" customFormat="1" ht="42" customHeight="1" x14ac:dyDescent="0.25">
      <c r="A16" s="72" t="s">
        <v>81</v>
      </c>
      <c r="B16" s="74" t="s">
        <v>75</v>
      </c>
      <c r="C16" s="15" t="s">
        <v>53</v>
      </c>
      <c r="D16" s="16">
        <f>SUM(E16:G16)</f>
        <v>34963166</v>
      </c>
      <c r="E16" s="16">
        <v>0</v>
      </c>
      <c r="F16" s="16">
        <v>0</v>
      </c>
      <c r="G16" s="16">
        <v>34963166</v>
      </c>
      <c r="H16" s="17">
        <f>SUM(I16:K16)</f>
        <v>9009658.1500000004</v>
      </c>
      <c r="I16" s="17">
        <v>0</v>
      </c>
      <c r="J16" s="17">
        <v>0</v>
      </c>
      <c r="K16" s="17">
        <v>9009658.1500000004</v>
      </c>
      <c r="L16" s="17">
        <f t="shared" si="6"/>
        <v>25.768999723880842</v>
      </c>
      <c r="M16" s="17" t="e">
        <f t="shared" si="7"/>
        <v>#DIV/0!</v>
      </c>
      <c r="N16" s="17" t="e">
        <f t="shared" si="8"/>
        <v>#DIV/0!</v>
      </c>
      <c r="O16" s="17">
        <f t="shared" si="9"/>
        <v>25.768999723880842</v>
      </c>
    </row>
    <row r="17" spans="1:15" s="54" customFormat="1" ht="52.35" customHeight="1" x14ac:dyDescent="0.25">
      <c r="A17" s="73"/>
      <c r="B17" s="75"/>
      <c r="C17" s="15" t="s">
        <v>4</v>
      </c>
      <c r="D17" s="16">
        <f>SUM(E17:G17)</f>
        <v>0</v>
      </c>
      <c r="E17" s="16">
        <v>0</v>
      </c>
      <c r="F17" s="16">
        <v>0</v>
      </c>
      <c r="G17" s="16">
        <v>0</v>
      </c>
      <c r="H17" s="17">
        <f>SUM(I17:K17)</f>
        <v>0</v>
      </c>
      <c r="I17" s="17">
        <v>0</v>
      </c>
      <c r="J17" s="17">
        <v>0</v>
      </c>
      <c r="K17" s="17">
        <v>0</v>
      </c>
      <c r="L17" s="17" t="e">
        <f t="shared" si="6"/>
        <v>#DIV/0!</v>
      </c>
      <c r="M17" s="17" t="e">
        <f t="shared" si="7"/>
        <v>#DIV/0!</v>
      </c>
      <c r="N17" s="17" t="e">
        <f t="shared" si="8"/>
        <v>#DIV/0!</v>
      </c>
      <c r="O17" s="17" t="e">
        <f t="shared" si="9"/>
        <v>#DIV/0!</v>
      </c>
    </row>
    <row r="18" spans="1:15" s="55" customFormat="1" ht="62.25" customHeight="1" x14ac:dyDescent="0.25">
      <c r="A18" s="20" t="s">
        <v>82</v>
      </c>
      <c r="B18" s="48" t="s">
        <v>73</v>
      </c>
      <c r="C18" s="15" t="s">
        <v>4</v>
      </c>
      <c r="D18" s="21">
        <f>D19+D20</f>
        <v>21781153</v>
      </c>
      <c r="E18" s="21">
        <f t="shared" ref="E18:K18" si="13">E19+E20</f>
        <v>0</v>
      </c>
      <c r="F18" s="21">
        <f t="shared" si="13"/>
        <v>0</v>
      </c>
      <c r="G18" s="21">
        <f t="shared" si="13"/>
        <v>21781153</v>
      </c>
      <c r="H18" s="21">
        <f t="shared" si="13"/>
        <v>13083259.5</v>
      </c>
      <c r="I18" s="21">
        <f t="shared" si="13"/>
        <v>0</v>
      </c>
      <c r="J18" s="21">
        <f t="shared" si="13"/>
        <v>0</v>
      </c>
      <c r="K18" s="21">
        <f t="shared" si="13"/>
        <v>13083259.5</v>
      </c>
      <c r="L18" s="59">
        <f t="shared" si="6"/>
        <v>60.066882134292889</v>
      </c>
      <c r="M18" s="59" t="e">
        <f t="shared" si="7"/>
        <v>#DIV/0!</v>
      </c>
      <c r="N18" s="59" t="e">
        <f t="shared" si="8"/>
        <v>#DIV/0!</v>
      </c>
      <c r="O18" s="59">
        <f t="shared" si="9"/>
        <v>60.066882134292889</v>
      </c>
    </row>
    <row r="19" spans="1:15" s="54" customFormat="1" ht="69.400000000000006" customHeight="1" x14ac:dyDescent="0.25">
      <c r="A19" s="46" t="s">
        <v>83</v>
      </c>
      <c r="B19" s="47" t="s">
        <v>74</v>
      </c>
      <c r="C19" s="15" t="s">
        <v>4</v>
      </c>
      <c r="D19" s="16">
        <f>SUM(E19:G19)</f>
        <v>21781153</v>
      </c>
      <c r="E19" s="16">
        <v>0</v>
      </c>
      <c r="F19" s="16">
        <v>0</v>
      </c>
      <c r="G19" s="16">
        <v>21781153</v>
      </c>
      <c r="H19" s="17">
        <f>SUM(I19:K19)</f>
        <v>13083259.5</v>
      </c>
      <c r="I19" s="17">
        <v>0</v>
      </c>
      <c r="J19" s="17">
        <v>0</v>
      </c>
      <c r="K19" s="17">
        <v>13083259.5</v>
      </c>
      <c r="L19" s="17">
        <f t="shared" si="6"/>
        <v>60.066882134292889</v>
      </c>
      <c r="M19" s="17" t="e">
        <f t="shared" si="7"/>
        <v>#DIV/0!</v>
      </c>
      <c r="N19" s="17" t="e">
        <f t="shared" si="8"/>
        <v>#DIV/0!</v>
      </c>
      <c r="O19" s="17">
        <f t="shared" si="9"/>
        <v>60.066882134292889</v>
      </c>
    </row>
    <row r="20" spans="1:15" ht="67.5" customHeight="1" x14ac:dyDescent="0.25">
      <c r="A20" s="46" t="s">
        <v>87</v>
      </c>
      <c r="B20" s="60" t="s">
        <v>86</v>
      </c>
      <c r="C20" s="15" t="s">
        <v>4</v>
      </c>
      <c r="D20" s="16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0</v>
      </c>
      <c r="I20" s="17">
        <v>0</v>
      </c>
      <c r="J20" s="17">
        <v>0</v>
      </c>
      <c r="K20" s="17">
        <v>0</v>
      </c>
      <c r="L20" s="17" t="e">
        <f t="shared" si="6"/>
        <v>#DIV/0!</v>
      </c>
      <c r="M20" s="17" t="e">
        <f t="shared" si="7"/>
        <v>#DIV/0!</v>
      </c>
      <c r="N20" s="17" t="e">
        <f t="shared" si="8"/>
        <v>#DIV/0!</v>
      </c>
      <c r="O20" s="17" t="e">
        <f t="shared" si="9"/>
        <v>#DIV/0!</v>
      </c>
    </row>
    <row r="25" spans="1:15" x14ac:dyDescent="0.25">
      <c r="E25" s="62"/>
      <c r="F25" s="62"/>
    </row>
    <row r="26" spans="1:15" x14ac:dyDescent="0.25">
      <c r="E26" s="61"/>
      <c r="F26" s="61"/>
    </row>
  </sheetData>
  <mergeCells count="12">
    <mergeCell ref="A8:A9"/>
    <mergeCell ref="B8:B9"/>
    <mergeCell ref="A5:O5"/>
    <mergeCell ref="B6:C6"/>
    <mergeCell ref="B16:B17"/>
    <mergeCell ref="A16:A17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0" t="s">
        <v>41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32.25" customHeight="1" x14ac:dyDescent="0.25">
      <c r="A2" s="82" t="s">
        <v>0</v>
      </c>
      <c r="B2" s="2" t="s">
        <v>1</v>
      </c>
      <c r="C2" s="83" t="s">
        <v>18</v>
      </c>
      <c r="D2" s="84" t="s">
        <v>38</v>
      </c>
      <c r="E2" s="84"/>
      <c r="F2" s="84"/>
      <c r="G2" s="85" t="s">
        <v>46</v>
      </c>
      <c r="H2" s="85"/>
      <c r="I2" s="85"/>
      <c r="J2" s="86" t="s">
        <v>44</v>
      </c>
      <c r="K2" s="87"/>
      <c r="L2" s="88"/>
      <c r="M2" s="89" t="s">
        <v>39</v>
      </c>
      <c r="N2" s="89" t="s">
        <v>40</v>
      </c>
    </row>
    <row r="3" spans="1:14" ht="25.5" x14ac:dyDescent="0.25">
      <c r="A3" s="82"/>
      <c r="B3" s="3" t="s">
        <v>2</v>
      </c>
      <c r="C3" s="83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90"/>
      <c r="N3" s="90"/>
    </row>
    <row r="4" spans="1:14" ht="14.45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79" t="s">
        <v>42</v>
      </c>
      <c r="C5" s="79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7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8" t="s">
        <v>0</v>
      </c>
      <c r="B1" s="27" t="s">
        <v>1</v>
      </c>
      <c r="C1" s="99" t="s">
        <v>18</v>
      </c>
      <c r="D1" s="100" t="s">
        <v>56</v>
      </c>
      <c r="E1" s="100"/>
      <c r="F1" s="100"/>
      <c r="G1" s="100"/>
      <c r="H1" s="100" t="s">
        <v>57</v>
      </c>
      <c r="I1" s="100"/>
      <c r="J1" s="100"/>
      <c r="K1" s="100"/>
      <c r="L1" s="101" t="s">
        <v>67</v>
      </c>
      <c r="M1" s="102"/>
      <c r="N1" s="102"/>
      <c r="O1" s="103"/>
      <c r="P1" s="95" t="s">
        <v>58</v>
      </c>
      <c r="Q1" s="95"/>
      <c r="R1" s="95"/>
      <c r="S1" s="95"/>
      <c r="T1" s="95" t="s">
        <v>59</v>
      </c>
      <c r="U1" s="96"/>
      <c r="V1" s="96"/>
      <c r="W1" s="96"/>
    </row>
    <row r="2" spans="1:23" ht="22.5" x14ac:dyDescent="0.25">
      <c r="A2" s="98"/>
      <c r="B2" s="27" t="s">
        <v>2</v>
      </c>
      <c r="C2" s="99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ht="14.45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7" t="s">
        <v>25</v>
      </c>
      <c r="B4" s="97"/>
      <c r="C4" s="97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79" t="s">
        <v>10</v>
      </c>
      <c r="C5" s="79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9" t="s">
        <v>61</v>
      </c>
      <c r="C7" s="79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95" customHeight="1" x14ac:dyDescent="0.25">
      <c r="A12" s="31" t="s">
        <v>26</v>
      </c>
      <c r="B12" s="79" t="s">
        <v>12</v>
      </c>
      <c r="C12" s="79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91" t="s">
        <v>13</v>
      </c>
      <c r="C14" s="92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89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93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93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94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2022-09-01T13:31:38Z</cp:lastPrinted>
  <dcterms:created xsi:type="dcterms:W3CDTF">2012-05-22T08:33:39Z</dcterms:created>
  <dcterms:modified xsi:type="dcterms:W3CDTF">2022-09-04T09:21:07Z</dcterms:modified>
</cp:coreProperties>
</file>