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ОСВОЕНИЕ ПРОГРАММ\2022\01.07.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муниципальные!$A$1:$W$20</definedName>
  </definedNames>
  <calcPr calcId="162913"/>
</workbook>
</file>

<file path=xl/calcChain.xml><?xml version="1.0" encoding="utf-8"?>
<calcChain xmlns="http://schemas.openxmlformats.org/spreadsheetml/2006/main">
  <c r="R7" i="33" l="1"/>
  <c r="R8" i="33"/>
  <c r="R9" i="33"/>
  <c r="P11" i="33"/>
  <c r="Q11" i="33"/>
  <c r="R11" i="33"/>
  <c r="P13" i="33"/>
  <c r="R15" i="33"/>
  <c r="P17" i="33"/>
  <c r="R17" i="33"/>
  <c r="P19" i="33"/>
  <c r="R19" i="33"/>
  <c r="R20" i="33"/>
  <c r="V7" i="33" l="1"/>
  <c r="V8" i="33"/>
  <c r="V9" i="33"/>
  <c r="T11" i="33"/>
  <c r="U11" i="33"/>
  <c r="V11" i="33"/>
  <c r="U12" i="33"/>
  <c r="T13" i="33"/>
  <c r="V15" i="33"/>
  <c r="T16" i="33"/>
  <c r="V16" i="33"/>
  <c r="T17" i="33"/>
  <c r="V17" i="33"/>
  <c r="T19" i="33"/>
  <c r="V19" i="33"/>
  <c r="V20" i="33"/>
  <c r="D14" i="33"/>
  <c r="E14" i="33"/>
  <c r="F14" i="33"/>
  <c r="H14" i="33"/>
  <c r="I14" i="33"/>
  <c r="J14" i="33"/>
  <c r="L14" i="33"/>
  <c r="M14" i="33"/>
  <c r="N14" i="33"/>
  <c r="R14" i="33" s="1"/>
  <c r="K17" i="33"/>
  <c r="G17" i="33"/>
  <c r="C16" i="33"/>
  <c r="C17" i="33"/>
  <c r="G16" i="33"/>
  <c r="K16" i="33"/>
  <c r="O17" i="33" l="1"/>
  <c r="S16" i="33"/>
  <c r="T14" i="33"/>
  <c r="P14" i="33"/>
  <c r="V14" i="33"/>
  <c r="S17" i="33"/>
  <c r="N6" i="33" l="1"/>
  <c r="M6" i="33"/>
  <c r="L6" i="33"/>
  <c r="J6" i="33"/>
  <c r="I6" i="33"/>
  <c r="H6" i="33"/>
  <c r="F6" i="33"/>
  <c r="E6" i="33"/>
  <c r="D6" i="33"/>
  <c r="K9" i="33"/>
  <c r="G9" i="33"/>
  <c r="C9" i="33"/>
  <c r="O9" i="33" l="1"/>
  <c r="R6" i="33"/>
  <c r="V6" i="33"/>
  <c r="S9" i="33"/>
  <c r="C20" i="33"/>
  <c r="C19" i="33"/>
  <c r="G19" i="33"/>
  <c r="K19" i="33"/>
  <c r="O19" i="33" s="1"/>
  <c r="C15" i="33"/>
  <c r="C14" i="33" s="1"/>
  <c r="G15" i="33"/>
  <c r="G14" i="33" s="1"/>
  <c r="K15" i="33"/>
  <c r="O15" i="33" s="1"/>
  <c r="C11" i="33"/>
  <c r="K11" i="33"/>
  <c r="K7" i="33"/>
  <c r="O11" i="33" l="1"/>
  <c r="S19" i="33"/>
  <c r="S15" i="33"/>
  <c r="K14" i="33"/>
  <c r="O14" i="33" s="1"/>
  <c r="S14" i="33" l="1"/>
  <c r="D18" i="33" l="1"/>
  <c r="E18" i="33"/>
  <c r="F18" i="33"/>
  <c r="C12" i="33"/>
  <c r="C13" i="33"/>
  <c r="D10" i="33"/>
  <c r="E10" i="33"/>
  <c r="F10" i="33"/>
  <c r="C8" i="33"/>
  <c r="C7" i="33"/>
  <c r="O7" i="33" s="1"/>
  <c r="C6" i="33" l="1"/>
  <c r="C18" i="33"/>
  <c r="E5" i="33"/>
  <c r="F5" i="33"/>
  <c r="D5" i="33"/>
  <c r="C10" i="33"/>
  <c r="C5" i="33" l="1"/>
  <c r="G20" i="33" l="1"/>
  <c r="H18" i="33"/>
  <c r="I18" i="33"/>
  <c r="J18" i="33"/>
  <c r="H10" i="33"/>
  <c r="I10" i="33"/>
  <c r="J10" i="33"/>
  <c r="G12" i="33"/>
  <c r="G13" i="33"/>
  <c r="G11" i="33"/>
  <c r="S11" i="33" s="1"/>
  <c r="G8" i="33"/>
  <c r="G7" i="33"/>
  <c r="S7" i="33" s="1"/>
  <c r="G6" i="33" l="1"/>
  <c r="J5" i="33"/>
  <c r="H5" i="33"/>
  <c r="G18" i="33"/>
  <c r="I5" i="33"/>
  <c r="G10" i="33"/>
  <c r="G5" i="33" l="1"/>
  <c r="L10" i="33" l="1"/>
  <c r="P10" i="33" s="1"/>
  <c r="M10" i="33"/>
  <c r="Q10" i="33" s="1"/>
  <c r="N10" i="33"/>
  <c r="R10" i="33" s="1"/>
  <c r="L18" i="33"/>
  <c r="P18" i="33" s="1"/>
  <c r="M18" i="33"/>
  <c r="N18" i="33"/>
  <c r="R18" i="33" s="1"/>
  <c r="V10" i="33" l="1"/>
  <c r="T10" i="33"/>
  <c r="V18" i="33"/>
  <c r="T18" i="33"/>
  <c r="U10" i="33"/>
  <c r="N5" i="33"/>
  <c r="R5" i="33" s="1"/>
  <c r="L5" i="33"/>
  <c r="P5" i="33" s="1"/>
  <c r="M5" i="33"/>
  <c r="Q5" i="33" s="1"/>
  <c r="T5" i="33" l="1"/>
  <c r="U5" i="33"/>
  <c r="V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2" i="33" l="1"/>
  <c r="S12" i="33" l="1"/>
  <c r="K20" i="33" l="1"/>
  <c r="O20" i="33" s="1"/>
  <c r="K13" i="33"/>
  <c r="O13" i="33" s="1"/>
  <c r="S13" i="33" l="1"/>
  <c r="S20" i="33"/>
  <c r="K18" i="33"/>
  <c r="O18" i="33" s="1"/>
  <c r="K10" i="33"/>
  <c r="O10" i="33" s="1"/>
  <c r="S18" i="33" l="1"/>
  <c r="S10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O8" i="33" s="1"/>
  <c r="S8" i="33" l="1"/>
  <c r="K6" i="33"/>
  <c r="O6" i="33" s="1"/>
  <c r="S6" i="33" l="1"/>
  <c r="K5" i="33"/>
  <c r="O5" i="33" s="1"/>
  <c r="S5" i="33" l="1"/>
</calcChain>
</file>

<file path=xl/sharedStrings.xml><?xml version="1.0" encoding="utf-8"?>
<sst xmlns="http://schemas.openxmlformats.org/spreadsheetml/2006/main" count="182" uniqueCount="91">
  <si>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</si>
  <si>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</si>
  <si>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</si>
  <si>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</si>
  <si>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</si>
  <si>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</si>
  <si>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</si>
  <si>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</si>
  <si>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</si>
  <si>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</si>
  <si>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</si>
  <si>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</si>
  <si>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</si>
  <si>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</si>
  <si>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</si>
  <si>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</si>
  <si>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</si>
  <si>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</si>
  <si>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</si>
  <si>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</si>
  <si>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</si>
  <si>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</si>
  <si>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</si>
  <si>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</si>
  <si>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</si>
  <si>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</si>
  <si>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</si>
  <si>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</si>
  <si>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</si>
  <si>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</si>
  <si>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</si>
  <si>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</si>
  <si>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</si>
  <si>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</si>
  <si>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</si>
  <si>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</si>
  <si>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</si>
  <si>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</si>
  <si>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</si>
  <si>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</si>
  <si>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</si>
  <si>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</si>
  <si>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</si>
  <si>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</si>
  <si>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</si>
  <si>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</si>
  <si>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</si>
  <si>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</si>
  <si>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</si>
  <si>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</si>
  <si>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</si>
  <si>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</si>
  <si>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</si>
  <si>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</si>
  <si>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</si>
  <si>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</si>
  <si>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</si>
  <si>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</si>
  <si>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</si>
  <si>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</si>
  <si>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</si>
  <si>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</si>
  <si>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</si>
  <si>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</si>
  <si>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</si>
  <si>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</si>
  <si>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</si>
  <si>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</si>
  <si>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</si>
  <si>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</si>
  <si>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</si>
  <si>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</si>
  <si>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</si>
  <si>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</si>
  <si>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</si>
  <si>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</si>
  <si>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</si>
  <si>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</si>
  <si>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Реализация мероприятий по землеустройству и землепользованию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</si>
  <si>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</si>
  <si>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</si>
  <si>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</si>
  <si>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</si>
  <si>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</si>
  <si>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</si>
  <si>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Популяризация предпринимательства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</si>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</sst>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50" zoomScaleNormal="50" zoomScaleSheetLayoutView="7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L33" sqref="L33"/>
    </sheetView>
  </sheetViews>
  <sheetFormatPr defaultRowHeight="18.75" x14ac:dyDescent="0.3"/>
  <cols>
    <col min="1" max="1" width="80.28515625" style="58" customWidth="1"/>
    <col min="2" max="2" width="13.140625" style="2" customWidth="1"/>
    <col min="3" max="3" width="22.42578125" style="47" customWidth="1"/>
    <col min="4" max="4" width="22.140625" style="47" customWidth="1"/>
    <col min="5" max="5" width="19.85546875" style="47" customWidth="1"/>
    <col min="6" max="6" width="22.42578125" style="47" customWidth="1"/>
    <col min="7" max="7" width="22.85546875" style="2" hidden="1" customWidth="1"/>
    <col min="8" max="8" width="23.28515625" style="2" hidden="1" customWidth="1"/>
    <col min="9" max="9" width="22.5703125" style="2" hidden="1" customWidth="1"/>
    <col min="10" max="10" width="22.7109375" style="2" hidden="1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3.42578125" style="3" customWidth="1"/>
    <col min="16" max="16" width="13.140625" style="3" customWidth="1"/>
    <col min="17" max="17" width="15.7109375" style="3" customWidth="1"/>
    <col min="18" max="18" width="14.140625" style="3" customWidth="1"/>
    <col min="19" max="19" width="13.7109375" style="3" hidden="1" customWidth="1"/>
    <col min="20" max="20" width="15.140625" style="3" hidden="1" customWidth="1"/>
    <col min="21" max="21" width="15.85546875" style="3" hidden="1" customWidth="1"/>
    <col min="22" max="22" width="15.7109375" style="3" hidden="1" customWidth="1"/>
    <col min="23" max="23" width="37.85546875" style="2" hidden="1" customWidth="1"/>
    <col min="24" max="16384" width="9.140625" style="2"/>
  </cols>
  <sheetData>
    <row r="1" spans="1:23" s="19" customFormat="1" ht="37.5" customHeigh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3" s="1" customFormat="1" ht="46.5" customHeight="1" x14ac:dyDescent="0.3">
      <c r="A2" s="55" t="s">
        <v>1</v>
      </c>
      <c r="B2" s="77" t="s">
        <v>17</v>
      </c>
      <c r="C2" s="84" t="s">
        <v>90</v>
      </c>
      <c r="D2" s="85"/>
      <c r="E2" s="85"/>
      <c r="F2" s="86"/>
      <c r="G2" s="81" t="s">
        <v>79</v>
      </c>
      <c r="H2" s="82"/>
      <c r="I2" s="82"/>
      <c r="J2" s="83"/>
      <c r="K2" s="76" t="s">
        <v>88</v>
      </c>
      <c r="L2" s="76"/>
      <c r="M2" s="76"/>
      <c r="N2" s="76"/>
      <c r="O2" s="73" t="s">
        <v>89</v>
      </c>
      <c r="P2" s="74"/>
      <c r="Q2" s="74"/>
      <c r="R2" s="75"/>
      <c r="S2" s="78" t="s">
        <v>80</v>
      </c>
      <c r="T2" s="79"/>
      <c r="U2" s="79"/>
      <c r="V2" s="80"/>
      <c r="W2" s="87" t="s">
        <v>53</v>
      </c>
    </row>
    <row r="3" spans="1:23" s="1" customFormat="1" ht="37.5" x14ac:dyDescent="0.3">
      <c r="A3" s="56" t="s">
        <v>2</v>
      </c>
      <c r="B3" s="77"/>
      <c r="C3" s="46" t="s">
        <v>22</v>
      </c>
      <c r="D3" s="46" t="s">
        <v>23</v>
      </c>
      <c r="E3" s="46" t="s">
        <v>47</v>
      </c>
      <c r="F3" s="46" t="s">
        <v>24</v>
      </c>
      <c r="G3" s="65" t="s">
        <v>22</v>
      </c>
      <c r="H3" s="65" t="s">
        <v>23</v>
      </c>
      <c r="I3" s="65" t="s">
        <v>47</v>
      </c>
      <c r="J3" s="65" t="s">
        <v>24</v>
      </c>
      <c r="K3" s="45" t="s">
        <v>22</v>
      </c>
      <c r="L3" s="45" t="s">
        <v>23</v>
      </c>
      <c r="M3" s="45" t="s">
        <v>47</v>
      </c>
      <c r="N3" s="45" t="s">
        <v>24</v>
      </c>
      <c r="O3" s="45" t="s">
        <v>22</v>
      </c>
      <c r="P3" s="45" t="s">
        <v>23</v>
      </c>
      <c r="Q3" s="45" t="s">
        <v>47</v>
      </c>
      <c r="R3" s="45" t="s">
        <v>24</v>
      </c>
      <c r="S3" s="45" t="s">
        <v>22</v>
      </c>
      <c r="T3" s="45" t="s">
        <v>23</v>
      </c>
      <c r="U3" s="45" t="s">
        <v>47</v>
      </c>
      <c r="V3" s="45" t="s">
        <v>24</v>
      </c>
      <c r="W3" s="88"/>
    </row>
    <row r="4" spans="1:23" s="1" customFormat="1" x14ac:dyDescent="0.3">
      <c r="A4" s="57" t="s">
        <v>13</v>
      </c>
      <c r="B4" s="64" t="s">
        <v>26</v>
      </c>
      <c r="C4" s="54">
        <v>4</v>
      </c>
      <c r="D4" s="54">
        <v>5</v>
      </c>
      <c r="E4" s="54">
        <v>6</v>
      </c>
      <c r="F4" s="54" t="s">
        <v>37</v>
      </c>
      <c r="G4" s="64" t="s">
        <v>16</v>
      </c>
      <c r="H4" s="64" t="s">
        <v>30</v>
      </c>
      <c r="I4" s="64" t="s">
        <v>31</v>
      </c>
      <c r="J4" s="64" t="s">
        <v>32</v>
      </c>
      <c r="K4" s="64" t="s">
        <v>33</v>
      </c>
      <c r="L4" s="64" t="s">
        <v>34</v>
      </c>
      <c r="M4" s="64" t="s">
        <v>35</v>
      </c>
      <c r="N4" s="64" t="s">
        <v>36</v>
      </c>
      <c r="O4" s="64"/>
      <c r="P4" s="64"/>
      <c r="Q4" s="64"/>
      <c r="R4" s="64"/>
      <c r="S4" s="64" t="s">
        <v>74</v>
      </c>
      <c r="T4" s="64" t="s">
        <v>75</v>
      </c>
      <c r="U4" s="64" t="s">
        <v>61</v>
      </c>
      <c r="V4" s="64" t="s">
        <v>76</v>
      </c>
      <c r="W4" s="43">
        <v>20</v>
      </c>
    </row>
    <row r="5" spans="1:23" s="1" customFormat="1" ht="28.5" customHeight="1" x14ac:dyDescent="0.3">
      <c r="A5" s="71" t="s">
        <v>77</v>
      </c>
      <c r="B5" s="71"/>
      <c r="C5" s="59">
        <f t="shared" ref="C5:N5" si="0">C6+C10+C14+C18</f>
        <v>229693351</v>
      </c>
      <c r="D5" s="59">
        <f t="shared" si="0"/>
        <v>45708909</v>
      </c>
      <c r="E5" s="59">
        <f t="shared" si="0"/>
        <v>3963000</v>
      </c>
      <c r="F5" s="59">
        <f t="shared" si="0"/>
        <v>180021442</v>
      </c>
      <c r="G5" s="59">
        <f t="shared" si="0"/>
        <v>468557694</v>
      </c>
      <c r="H5" s="59">
        <f t="shared" si="0"/>
        <v>94718000</v>
      </c>
      <c r="I5" s="59">
        <f t="shared" si="0"/>
        <v>7880600</v>
      </c>
      <c r="J5" s="59">
        <f t="shared" si="0"/>
        <v>365959094</v>
      </c>
      <c r="K5" s="59">
        <f t="shared" si="0"/>
        <v>193370070.39999998</v>
      </c>
      <c r="L5" s="59">
        <f t="shared" si="0"/>
        <v>35502010.32</v>
      </c>
      <c r="M5" s="59">
        <f t="shared" si="0"/>
        <v>3836915.88</v>
      </c>
      <c r="N5" s="59">
        <f t="shared" si="0"/>
        <v>154031144.19999999</v>
      </c>
      <c r="O5" s="48">
        <f t="shared" ref="O5:O20" si="1">K5/C5*100</f>
        <v>84.186185432942722</v>
      </c>
      <c r="P5" s="48">
        <f t="shared" ref="P5:P19" si="2">L5/D5*100</f>
        <v>77.669782755042348</v>
      </c>
      <c r="Q5" s="48">
        <f t="shared" ref="Q5:Q11" si="3">M5/E5*100</f>
        <v>96.818467827403481</v>
      </c>
      <c r="R5" s="48">
        <f t="shared" ref="R5:R20" si="4">N5/F5*100</f>
        <v>85.562665474038354</v>
      </c>
      <c r="S5" s="48">
        <f t="shared" ref="S5:S19" si="5">K5/G5*100</f>
        <v>41.269212495313326</v>
      </c>
      <c r="T5" s="48">
        <f t="shared" ref="T5:T19" si="6">L5/H5*100</f>
        <v>37.481798940011402</v>
      </c>
      <c r="U5" s="48">
        <f t="shared" ref="U5:U12" si="7">M5/I5*100</f>
        <v>48.688118671167167</v>
      </c>
      <c r="V5" s="48">
        <f t="shared" ref="V5:V19" si="8">N5/J5*100</f>
        <v>42.089716234787701</v>
      </c>
      <c r="W5" s="20"/>
    </row>
    <row r="6" spans="1:23" s="1" customFormat="1" ht="37.5" x14ac:dyDescent="0.3">
      <c r="A6" s="60" t="s">
        <v>20</v>
      </c>
      <c r="B6" s="62"/>
      <c r="C6" s="59">
        <f t="shared" ref="C6:N6" si="9">SUM(C7:C9)</f>
        <v>157106087</v>
      </c>
      <c r="D6" s="59">
        <f t="shared" si="9"/>
        <v>0</v>
      </c>
      <c r="E6" s="59">
        <f t="shared" si="9"/>
        <v>0</v>
      </c>
      <c r="F6" s="59">
        <f t="shared" si="9"/>
        <v>157106087</v>
      </c>
      <c r="G6" s="59">
        <f t="shared" si="9"/>
        <v>314084425</v>
      </c>
      <c r="H6" s="59">
        <f t="shared" si="9"/>
        <v>0</v>
      </c>
      <c r="I6" s="59">
        <f t="shared" si="9"/>
        <v>0</v>
      </c>
      <c r="J6" s="59">
        <f t="shared" si="9"/>
        <v>314084425</v>
      </c>
      <c r="K6" s="59">
        <f t="shared" si="9"/>
        <v>133685469.06</v>
      </c>
      <c r="L6" s="59">
        <f t="shared" si="9"/>
        <v>0</v>
      </c>
      <c r="M6" s="59">
        <f t="shared" si="9"/>
        <v>0</v>
      </c>
      <c r="N6" s="59">
        <f t="shared" si="9"/>
        <v>133685469.06</v>
      </c>
      <c r="O6" s="48">
        <f t="shared" si="1"/>
        <v>85.092482164615305</v>
      </c>
      <c r="P6" s="48"/>
      <c r="Q6" s="48"/>
      <c r="R6" s="48">
        <f t="shared" si="4"/>
        <v>85.092482164615305</v>
      </c>
      <c r="S6" s="48">
        <f t="shared" si="5"/>
        <v>42.56354611025364</v>
      </c>
      <c r="T6" s="48"/>
      <c r="U6" s="48"/>
      <c r="V6" s="48">
        <f t="shared" si="8"/>
        <v>42.56354611025364</v>
      </c>
      <c r="W6" s="20"/>
    </row>
    <row r="7" spans="1:23" s="1" customFormat="1" ht="26.25" customHeight="1" x14ac:dyDescent="0.3">
      <c r="A7" s="66" t="s">
        <v>81</v>
      </c>
      <c r="B7" s="17" t="s">
        <v>12</v>
      </c>
      <c r="C7" s="44">
        <f>SUM(D7:F7)</f>
        <v>156681274</v>
      </c>
      <c r="D7" s="44">
        <v>0</v>
      </c>
      <c r="E7" s="44">
        <v>0</v>
      </c>
      <c r="F7" s="44">
        <v>156681274</v>
      </c>
      <c r="G7" s="18">
        <f>SUM(H7:J7)</f>
        <v>311625827</v>
      </c>
      <c r="H7" s="18">
        <v>0</v>
      </c>
      <c r="I7" s="18">
        <v>0</v>
      </c>
      <c r="J7" s="18">
        <v>311625827</v>
      </c>
      <c r="K7" s="18">
        <f>SUM(L7:N7)</f>
        <v>133327138.69</v>
      </c>
      <c r="L7" s="18">
        <v>0</v>
      </c>
      <c r="M7" s="18">
        <v>0</v>
      </c>
      <c r="N7" s="18">
        <v>133327138.69</v>
      </c>
      <c r="O7" s="48">
        <f t="shared" si="1"/>
        <v>85.094494885202423</v>
      </c>
      <c r="P7" s="48"/>
      <c r="Q7" s="48"/>
      <c r="R7" s="48">
        <f t="shared" si="4"/>
        <v>85.094494885202423</v>
      </c>
      <c r="S7" s="48">
        <f t="shared" si="5"/>
        <v>42.784367384927954</v>
      </c>
      <c r="T7" s="48"/>
      <c r="U7" s="48"/>
      <c r="V7" s="48">
        <f t="shared" si="8"/>
        <v>42.784367384927954</v>
      </c>
      <c r="W7" s="20"/>
    </row>
    <row r="8" spans="1:23" s="1" customFormat="1" ht="42" customHeight="1" x14ac:dyDescent="0.3">
      <c r="A8" s="66" t="s">
        <v>82</v>
      </c>
      <c r="B8" s="17" t="s">
        <v>12</v>
      </c>
      <c r="C8" s="44">
        <f t="shared" ref="C8" si="10">SUM(D8:F8)</f>
        <v>290000</v>
      </c>
      <c r="D8" s="44">
        <v>0</v>
      </c>
      <c r="E8" s="44">
        <v>0</v>
      </c>
      <c r="F8" s="44">
        <v>290000</v>
      </c>
      <c r="G8" s="18">
        <f t="shared" ref="G8:G9" si="11">SUM(H8:J8)</f>
        <v>1380500</v>
      </c>
      <c r="H8" s="18">
        <v>0</v>
      </c>
      <c r="I8" s="18">
        <v>0</v>
      </c>
      <c r="J8" s="18">
        <v>1380500</v>
      </c>
      <c r="K8" s="18">
        <f>L8+N8</f>
        <v>290000</v>
      </c>
      <c r="L8" s="18">
        <v>0</v>
      </c>
      <c r="M8" s="18">
        <v>0</v>
      </c>
      <c r="N8" s="18">
        <v>290000</v>
      </c>
      <c r="O8" s="48">
        <f t="shared" si="1"/>
        <v>100</v>
      </c>
      <c r="P8" s="48"/>
      <c r="Q8" s="48"/>
      <c r="R8" s="48">
        <f t="shared" si="4"/>
        <v>100</v>
      </c>
      <c r="S8" s="48">
        <f t="shared" si="5"/>
        <v>21.006881564650488</v>
      </c>
      <c r="T8" s="48"/>
      <c r="U8" s="48"/>
      <c r="V8" s="48">
        <f t="shared" si="8"/>
        <v>21.006881564650488</v>
      </c>
      <c r="W8" s="20"/>
    </row>
    <row r="9" spans="1:23" s="1" customFormat="1" ht="28.5" customHeight="1" x14ac:dyDescent="0.3">
      <c r="A9" s="66" t="s">
        <v>78</v>
      </c>
      <c r="B9" s="17" t="s">
        <v>59</v>
      </c>
      <c r="C9" s="44">
        <f>SUM(D9:F9)</f>
        <v>134813</v>
      </c>
      <c r="D9" s="44">
        <v>0</v>
      </c>
      <c r="E9" s="44">
        <v>0</v>
      </c>
      <c r="F9" s="44">
        <v>134813</v>
      </c>
      <c r="G9" s="18">
        <f t="shared" si="11"/>
        <v>1078098</v>
      </c>
      <c r="H9" s="18">
        <v>0</v>
      </c>
      <c r="I9" s="18">
        <v>0</v>
      </c>
      <c r="J9" s="18">
        <v>1078098</v>
      </c>
      <c r="K9" s="18">
        <f>SUM(L9:N9)</f>
        <v>68330.37</v>
      </c>
      <c r="L9" s="18">
        <v>0</v>
      </c>
      <c r="M9" s="18">
        <v>0</v>
      </c>
      <c r="N9" s="18">
        <v>68330.37</v>
      </c>
      <c r="O9" s="48">
        <f t="shared" si="1"/>
        <v>50.685297411970652</v>
      </c>
      <c r="P9" s="48"/>
      <c r="Q9" s="48"/>
      <c r="R9" s="48">
        <f t="shared" si="4"/>
        <v>50.685297411970652</v>
      </c>
      <c r="S9" s="48">
        <f t="shared" si="5"/>
        <v>6.3380481180746084</v>
      </c>
      <c r="T9" s="48"/>
      <c r="U9" s="48"/>
      <c r="V9" s="48">
        <f t="shared" si="8"/>
        <v>6.3380481180746084</v>
      </c>
      <c r="W9" s="20"/>
    </row>
    <row r="10" spans="1:23" s="1" customFormat="1" ht="40.5" customHeight="1" x14ac:dyDescent="0.3">
      <c r="A10" s="60" t="s">
        <v>48</v>
      </c>
      <c r="B10" s="63"/>
      <c r="C10" s="50">
        <f t="shared" ref="C10:N10" si="12">SUM(C11:C13)</f>
        <v>45913809</v>
      </c>
      <c r="D10" s="50">
        <f t="shared" si="12"/>
        <v>41525809</v>
      </c>
      <c r="E10" s="50">
        <f t="shared" si="12"/>
        <v>3963000</v>
      </c>
      <c r="F10" s="50">
        <f t="shared" si="12"/>
        <v>425000</v>
      </c>
      <c r="G10" s="50">
        <f t="shared" si="12"/>
        <v>98924300</v>
      </c>
      <c r="H10" s="50">
        <f t="shared" si="12"/>
        <v>90079700</v>
      </c>
      <c r="I10" s="50">
        <f t="shared" si="12"/>
        <v>7880600</v>
      </c>
      <c r="J10" s="50">
        <f t="shared" si="12"/>
        <v>964000</v>
      </c>
      <c r="K10" s="50">
        <f t="shared" si="12"/>
        <v>39178926.200000003</v>
      </c>
      <c r="L10" s="50">
        <f t="shared" si="12"/>
        <v>35302010.32</v>
      </c>
      <c r="M10" s="50">
        <f t="shared" si="12"/>
        <v>3836915.88</v>
      </c>
      <c r="N10" s="50">
        <f t="shared" si="12"/>
        <v>40000</v>
      </c>
      <c r="O10" s="48">
        <f t="shared" si="1"/>
        <v>85.331465747047915</v>
      </c>
      <c r="P10" s="48">
        <f t="shared" si="2"/>
        <v>85.012215704214213</v>
      </c>
      <c r="Q10" s="48">
        <f t="shared" si="3"/>
        <v>96.818467827403481</v>
      </c>
      <c r="R10" s="48">
        <f t="shared" si="4"/>
        <v>9.4117647058823533</v>
      </c>
      <c r="S10" s="48">
        <f t="shared" si="5"/>
        <v>39.604956719430923</v>
      </c>
      <c r="T10" s="48">
        <f t="shared" si="6"/>
        <v>39.18975120920696</v>
      </c>
      <c r="U10" s="48">
        <f t="shared" si="7"/>
        <v>48.688118671167167</v>
      </c>
      <c r="V10" s="48">
        <f t="shared" si="8"/>
        <v>4.1493775933609953</v>
      </c>
      <c r="W10" s="20"/>
    </row>
    <row r="11" spans="1:23" s="1" customFormat="1" ht="60" customHeight="1" x14ac:dyDescent="0.3">
      <c r="A11" s="66" t="s">
        <v>83</v>
      </c>
      <c r="B11" s="17" t="s">
        <v>12</v>
      </c>
      <c r="C11" s="44">
        <f>SUM(D11:F11)</f>
        <v>17293709</v>
      </c>
      <c r="D11" s="44">
        <v>12905709</v>
      </c>
      <c r="E11" s="44">
        <v>3963000</v>
      </c>
      <c r="F11" s="44">
        <v>425000</v>
      </c>
      <c r="G11" s="18">
        <f>SUM(H11:J11)</f>
        <v>35780400</v>
      </c>
      <c r="H11" s="18">
        <v>26945500</v>
      </c>
      <c r="I11" s="18">
        <v>7870900</v>
      </c>
      <c r="J11" s="18">
        <v>964000</v>
      </c>
      <c r="K11" s="18">
        <f>SUM(L11:N11)</f>
        <v>14734883.25</v>
      </c>
      <c r="L11" s="18">
        <v>10857967.369999999</v>
      </c>
      <c r="M11" s="18">
        <v>3836915.88</v>
      </c>
      <c r="N11" s="18">
        <v>40000</v>
      </c>
      <c r="O11" s="48">
        <f t="shared" si="1"/>
        <v>85.203719167472983</v>
      </c>
      <c r="P11" s="48">
        <f t="shared" si="2"/>
        <v>84.133055921220588</v>
      </c>
      <c r="Q11" s="48">
        <f t="shared" si="3"/>
        <v>96.818467827403481</v>
      </c>
      <c r="R11" s="48">
        <f t="shared" si="4"/>
        <v>9.4117647058823533</v>
      </c>
      <c r="S11" s="48">
        <f t="shared" si="5"/>
        <v>41.181438021933801</v>
      </c>
      <c r="T11" s="48">
        <f t="shared" si="6"/>
        <v>40.296032250282977</v>
      </c>
      <c r="U11" s="48">
        <f t="shared" si="7"/>
        <v>48.748121307601416</v>
      </c>
      <c r="V11" s="48">
        <f t="shared" si="8"/>
        <v>4.1493775933609953</v>
      </c>
      <c r="W11" s="53"/>
    </row>
    <row r="12" spans="1:23" s="1" customFormat="1" ht="60.75" customHeight="1" x14ac:dyDescent="0.3">
      <c r="A12" s="66" t="s">
        <v>84</v>
      </c>
      <c r="B12" s="17" t="s">
        <v>12</v>
      </c>
      <c r="C12" s="44">
        <f t="shared" ref="C12:C13" si="13">SUM(D12:F12)</f>
        <v>0</v>
      </c>
      <c r="D12" s="44">
        <v>0</v>
      </c>
      <c r="E12" s="44">
        <v>0</v>
      </c>
      <c r="F12" s="44">
        <v>0</v>
      </c>
      <c r="G12" s="18">
        <f t="shared" ref="G12:G13" si="14">SUM(H12:J12)</f>
        <v>9700</v>
      </c>
      <c r="H12" s="18">
        <v>0</v>
      </c>
      <c r="I12" s="18">
        <v>9700</v>
      </c>
      <c r="J12" s="18">
        <v>0</v>
      </c>
      <c r="K12" s="18">
        <f>SUM(L12:N12)</f>
        <v>0</v>
      </c>
      <c r="L12" s="18">
        <v>0</v>
      </c>
      <c r="M12" s="18">
        <v>0</v>
      </c>
      <c r="N12" s="18">
        <v>0</v>
      </c>
      <c r="O12" s="48"/>
      <c r="P12" s="48"/>
      <c r="Q12" s="48"/>
      <c r="R12" s="48"/>
      <c r="S12" s="48">
        <f t="shared" si="5"/>
        <v>0</v>
      </c>
      <c r="T12" s="48"/>
      <c r="U12" s="48">
        <f t="shared" si="7"/>
        <v>0</v>
      </c>
      <c r="V12" s="48"/>
      <c r="W12" s="53"/>
    </row>
    <row r="13" spans="1:23" s="1" customFormat="1" ht="44.25" customHeight="1" x14ac:dyDescent="0.3">
      <c r="A13" s="66" t="s">
        <v>49</v>
      </c>
      <c r="B13" s="17" t="s">
        <v>12</v>
      </c>
      <c r="C13" s="44">
        <f t="shared" si="13"/>
        <v>28620100</v>
      </c>
      <c r="D13" s="44">
        <v>28620100</v>
      </c>
      <c r="E13" s="44">
        <v>0</v>
      </c>
      <c r="F13" s="44">
        <v>0</v>
      </c>
      <c r="G13" s="18">
        <f t="shared" si="14"/>
        <v>63134200</v>
      </c>
      <c r="H13" s="18">
        <v>63134200</v>
      </c>
      <c r="I13" s="18">
        <v>0</v>
      </c>
      <c r="J13" s="18">
        <v>0</v>
      </c>
      <c r="K13" s="18">
        <f>SUM(L13:N13)</f>
        <v>24444042.949999999</v>
      </c>
      <c r="L13" s="18">
        <v>24444042.949999999</v>
      </c>
      <c r="M13" s="18">
        <v>0</v>
      </c>
      <c r="N13" s="18">
        <v>0</v>
      </c>
      <c r="O13" s="48">
        <f t="shared" si="1"/>
        <v>85.408656678348422</v>
      </c>
      <c r="P13" s="48">
        <f t="shared" si="2"/>
        <v>85.408656678348422</v>
      </c>
      <c r="Q13" s="48"/>
      <c r="R13" s="48"/>
      <c r="S13" s="48">
        <f t="shared" si="5"/>
        <v>38.717593554681926</v>
      </c>
      <c r="T13" s="48">
        <f t="shared" si="6"/>
        <v>38.717593554681926</v>
      </c>
      <c r="U13" s="48"/>
      <c r="V13" s="48"/>
      <c r="W13" s="20"/>
    </row>
    <row r="14" spans="1:23" s="52" customFormat="1" ht="42" customHeight="1" x14ac:dyDescent="0.3">
      <c r="A14" s="60" t="s">
        <v>21</v>
      </c>
      <c r="B14" s="63"/>
      <c r="C14" s="50">
        <f>SUM(C15:C17)</f>
        <v>4242800</v>
      </c>
      <c r="D14" s="50">
        <f t="shared" ref="D14:N14" si="15">SUM(D15:D17)</f>
        <v>3983100</v>
      </c>
      <c r="E14" s="50">
        <f t="shared" si="15"/>
        <v>0</v>
      </c>
      <c r="F14" s="50">
        <f t="shared" si="15"/>
        <v>259700</v>
      </c>
      <c r="G14" s="50">
        <f t="shared" si="15"/>
        <v>6329300</v>
      </c>
      <c r="H14" s="50">
        <f t="shared" si="15"/>
        <v>4438300</v>
      </c>
      <c r="I14" s="50">
        <f t="shared" si="15"/>
        <v>0</v>
      </c>
      <c r="J14" s="50">
        <f t="shared" si="15"/>
        <v>1891000</v>
      </c>
      <c r="K14" s="50">
        <f t="shared" si="15"/>
        <v>50000</v>
      </c>
      <c r="L14" s="50">
        <f t="shared" si="15"/>
        <v>0</v>
      </c>
      <c r="M14" s="50">
        <f t="shared" si="15"/>
        <v>0</v>
      </c>
      <c r="N14" s="50">
        <f t="shared" si="15"/>
        <v>50000</v>
      </c>
      <c r="O14" s="48">
        <f t="shared" si="1"/>
        <v>1.1784670500612804</v>
      </c>
      <c r="P14" s="48">
        <f t="shared" si="2"/>
        <v>0</v>
      </c>
      <c r="Q14" s="48"/>
      <c r="R14" s="48">
        <f t="shared" si="4"/>
        <v>19.252984212552946</v>
      </c>
      <c r="S14" s="48">
        <f t="shared" si="5"/>
        <v>0.78997677468282435</v>
      </c>
      <c r="T14" s="48">
        <f t="shared" si="6"/>
        <v>0</v>
      </c>
      <c r="U14" s="48"/>
      <c r="V14" s="48">
        <f t="shared" si="8"/>
        <v>2.6441036488630356</v>
      </c>
      <c r="W14" s="51"/>
    </row>
    <row r="15" spans="1:23" s="1" customFormat="1" ht="28.5" customHeight="1" x14ac:dyDescent="0.3">
      <c r="A15" s="66" t="s">
        <v>85</v>
      </c>
      <c r="B15" s="17" t="s">
        <v>12</v>
      </c>
      <c r="C15" s="44">
        <f>SUM(D15:F15)</f>
        <v>50000</v>
      </c>
      <c r="D15" s="44">
        <v>0</v>
      </c>
      <c r="E15" s="44">
        <v>0</v>
      </c>
      <c r="F15" s="44">
        <v>50000</v>
      </c>
      <c r="G15" s="18">
        <f>SUM(H15:J15)</f>
        <v>50000</v>
      </c>
      <c r="H15" s="18">
        <v>0</v>
      </c>
      <c r="I15" s="18">
        <v>0</v>
      </c>
      <c r="J15" s="18">
        <v>50000</v>
      </c>
      <c r="K15" s="18">
        <f>SUM(L15:N15)</f>
        <v>50000</v>
      </c>
      <c r="L15" s="18">
        <v>0</v>
      </c>
      <c r="M15" s="18">
        <v>0</v>
      </c>
      <c r="N15" s="18">
        <v>50000</v>
      </c>
      <c r="O15" s="48">
        <f t="shared" si="1"/>
        <v>100</v>
      </c>
      <c r="P15" s="48"/>
      <c r="Q15" s="48"/>
      <c r="R15" s="48">
        <f t="shared" si="4"/>
        <v>100</v>
      </c>
      <c r="S15" s="48">
        <f t="shared" si="5"/>
        <v>100</v>
      </c>
      <c r="T15" s="48"/>
      <c r="U15" s="48"/>
      <c r="V15" s="48">
        <f t="shared" si="8"/>
        <v>100</v>
      </c>
      <c r="W15" s="20"/>
    </row>
    <row r="16" spans="1:23" s="1" customFormat="1" ht="40.5" customHeight="1" x14ac:dyDescent="0.3">
      <c r="A16" s="66" t="s">
        <v>86</v>
      </c>
      <c r="B16" s="17" t="s">
        <v>12</v>
      </c>
      <c r="C16" s="44">
        <f t="shared" ref="C16:C17" si="16">SUM(D16:F16)</f>
        <v>0</v>
      </c>
      <c r="D16" s="67">
        <v>0</v>
      </c>
      <c r="E16" s="67">
        <v>0</v>
      </c>
      <c r="F16" s="67">
        <v>0</v>
      </c>
      <c r="G16" s="18">
        <f>SUM(H16:J16)</f>
        <v>479200</v>
      </c>
      <c r="H16" s="68">
        <v>455200</v>
      </c>
      <c r="I16" s="68">
        <v>0</v>
      </c>
      <c r="J16" s="68">
        <v>24000</v>
      </c>
      <c r="K16" s="68">
        <f>SUM(L16:N16)</f>
        <v>0</v>
      </c>
      <c r="L16" s="68">
        <v>0</v>
      </c>
      <c r="M16" s="68">
        <v>0</v>
      </c>
      <c r="N16" s="68">
        <v>0</v>
      </c>
      <c r="O16" s="48"/>
      <c r="P16" s="48"/>
      <c r="Q16" s="48"/>
      <c r="R16" s="48"/>
      <c r="S16" s="48">
        <f t="shared" si="5"/>
        <v>0</v>
      </c>
      <c r="T16" s="48">
        <f t="shared" si="6"/>
        <v>0</v>
      </c>
      <c r="U16" s="48"/>
      <c r="V16" s="48">
        <f t="shared" si="8"/>
        <v>0</v>
      </c>
      <c r="W16" s="20"/>
    </row>
    <row r="17" spans="1:23" s="1" customFormat="1" ht="43.5" customHeight="1" x14ac:dyDescent="0.3">
      <c r="A17" s="66" t="s">
        <v>87</v>
      </c>
      <c r="B17" s="17" t="s">
        <v>12</v>
      </c>
      <c r="C17" s="44">
        <f t="shared" si="16"/>
        <v>4192800</v>
      </c>
      <c r="D17" s="67">
        <v>3983100</v>
      </c>
      <c r="E17" s="67">
        <v>0</v>
      </c>
      <c r="F17" s="67">
        <v>209700</v>
      </c>
      <c r="G17" s="18">
        <f>SUM(H17:J17)</f>
        <v>5800100</v>
      </c>
      <c r="H17" s="68">
        <v>3983100</v>
      </c>
      <c r="I17" s="68">
        <v>0</v>
      </c>
      <c r="J17" s="68">
        <v>1817000</v>
      </c>
      <c r="K17" s="68">
        <f>SUM(L17:N17)</f>
        <v>0</v>
      </c>
      <c r="L17" s="68">
        <v>0</v>
      </c>
      <c r="M17" s="68">
        <v>0</v>
      </c>
      <c r="N17" s="68">
        <v>0</v>
      </c>
      <c r="O17" s="48">
        <f t="shared" si="1"/>
        <v>0</v>
      </c>
      <c r="P17" s="48">
        <f t="shared" si="2"/>
        <v>0</v>
      </c>
      <c r="Q17" s="48"/>
      <c r="R17" s="48">
        <f t="shared" si="4"/>
        <v>0</v>
      </c>
      <c r="S17" s="48">
        <f t="shared" si="5"/>
        <v>0</v>
      </c>
      <c r="T17" s="48">
        <f t="shared" si="6"/>
        <v>0</v>
      </c>
      <c r="U17" s="48"/>
      <c r="V17" s="48">
        <f t="shared" si="8"/>
        <v>0</v>
      </c>
      <c r="W17" s="20"/>
    </row>
    <row r="18" spans="1:23" s="1" customFormat="1" ht="61.5" customHeight="1" x14ac:dyDescent="0.3">
      <c r="A18" s="60" t="s">
        <v>50</v>
      </c>
      <c r="B18" s="63"/>
      <c r="C18" s="61">
        <f t="shared" ref="C18:F18" si="17">SUM(C19:C20)</f>
        <v>22430655</v>
      </c>
      <c r="D18" s="61">
        <f t="shared" si="17"/>
        <v>200000</v>
      </c>
      <c r="E18" s="61">
        <f t="shared" si="17"/>
        <v>0</v>
      </c>
      <c r="F18" s="61">
        <f t="shared" si="17"/>
        <v>22230655</v>
      </c>
      <c r="G18" s="61">
        <f t="shared" ref="G18:J18" si="18">SUM(G19:G20)</f>
        <v>49219669</v>
      </c>
      <c r="H18" s="61">
        <f t="shared" si="18"/>
        <v>200000</v>
      </c>
      <c r="I18" s="61">
        <f t="shared" si="18"/>
        <v>0</v>
      </c>
      <c r="J18" s="61">
        <f t="shared" si="18"/>
        <v>49019669</v>
      </c>
      <c r="K18" s="61">
        <f>SUM(K19:K20)</f>
        <v>20455675.140000001</v>
      </c>
      <c r="L18" s="61">
        <f t="shared" ref="L18:N18" si="19">SUM(L19:L20)</f>
        <v>200000</v>
      </c>
      <c r="M18" s="61">
        <f t="shared" si="19"/>
        <v>0</v>
      </c>
      <c r="N18" s="61">
        <f t="shared" si="19"/>
        <v>20255675.140000001</v>
      </c>
      <c r="O18" s="48">
        <f t="shared" si="1"/>
        <v>91.195175263495429</v>
      </c>
      <c r="P18" s="48">
        <f t="shared" si="2"/>
        <v>100</v>
      </c>
      <c r="Q18" s="48"/>
      <c r="R18" s="48">
        <f t="shared" si="4"/>
        <v>91.11596190035786</v>
      </c>
      <c r="S18" s="48">
        <f t="shared" si="5"/>
        <v>41.559960795347891</v>
      </c>
      <c r="T18" s="48">
        <f t="shared" si="6"/>
        <v>100</v>
      </c>
      <c r="U18" s="48"/>
      <c r="V18" s="48">
        <f t="shared" si="8"/>
        <v>41.321525732864494</v>
      </c>
      <c r="W18" s="20"/>
    </row>
    <row r="19" spans="1:23" s="1" customFormat="1" ht="31.5" customHeight="1" x14ac:dyDescent="0.3">
      <c r="A19" s="69" t="s">
        <v>51</v>
      </c>
      <c r="B19" s="17" t="s">
        <v>12</v>
      </c>
      <c r="C19" s="44">
        <f>SUM(D19:F19)</f>
        <v>11677925</v>
      </c>
      <c r="D19" s="44">
        <v>200000</v>
      </c>
      <c r="E19" s="44">
        <v>0</v>
      </c>
      <c r="F19" s="44">
        <v>11477925</v>
      </c>
      <c r="G19" s="18">
        <f>SUM(H19:J19)</f>
        <v>24628478</v>
      </c>
      <c r="H19" s="18">
        <v>200000</v>
      </c>
      <c r="I19" s="18">
        <v>0</v>
      </c>
      <c r="J19" s="18">
        <v>24428478</v>
      </c>
      <c r="K19" s="18">
        <f>SUM(L19:N19)</f>
        <v>10396397.92</v>
      </c>
      <c r="L19" s="18">
        <v>200000</v>
      </c>
      <c r="M19" s="18">
        <v>0</v>
      </c>
      <c r="N19" s="18">
        <v>10196397.92</v>
      </c>
      <c r="O19" s="48">
        <f t="shared" si="1"/>
        <v>89.026072011937046</v>
      </c>
      <c r="P19" s="48">
        <f t="shared" si="2"/>
        <v>100</v>
      </c>
      <c r="Q19" s="48"/>
      <c r="R19" s="48">
        <f t="shared" si="4"/>
        <v>88.834854035028116</v>
      </c>
      <c r="S19" s="48">
        <f t="shared" si="5"/>
        <v>42.212912710237312</v>
      </c>
      <c r="T19" s="48">
        <f t="shared" si="6"/>
        <v>100</v>
      </c>
      <c r="U19" s="48"/>
      <c r="V19" s="48">
        <f t="shared" si="8"/>
        <v>41.739800244616134</v>
      </c>
      <c r="W19" s="20"/>
    </row>
    <row r="20" spans="1:23" s="1" customFormat="1" ht="32.25" customHeight="1" x14ac:dyDescent="0.3">
      <c r="A20" s="70"/>
      <c r="B20" s="17" t="s">
        <v>58</v>
      </c>
      <c r="C20" s="44">
        <f>SUM(D20:F20)</f>
        <v>10752730</v>
      </c>
      <c r="D20" s="44">
        <v>0</v>
      </c>
      <c r="E20" s="44">
        <v>0</v>
      </c>
      <c r="F20" s="44">
        <v>10752730</v>
      </c>
      <c r="G20" s="18">
        <f>SUM(H20:J20)</f>
        <v>24591191</v>
      </c>
      <c r="H20" s="18">
        <v>0</v>
      </c>
      <c r="I20" s="18">
        <v>0</v>
      </c>
      <c r="J20" s="18">
        <v>24591191</v>
      </c>
      <c r="K20" s="18">
        <f>SUM(L20:N20)</f>
        <v>10059277.220000001</v>
      </c>
      <c r="L20" s="18">
        <v>0</v>
      </c>
      <c r="M20" s="18">
        <v>0</v>
      </c>
      <c r="N20" s="18">
        <v>10059277.220000001</v>
      </c>
      <c r="O20" s="48">
        <f t="shared" si="1"/>
        <v>93.55091423294364</v>
      </c>
      <c r="P20" s="48"/>
      <c r="Q20" s="48"/>
      <c r="R20" s="48">
        <f t="shared" si="4"/>
        <v>93.55091423294364</v>
      </c>
      <c r="S20" s="48">
        <f t="shared" ref="S20" si="20">K20/G20*100</f>
        <v>40.906018826009685</v>
      </c>
      <c r="T20" s="48"/>
      <c r="U20" s="48"/>
      <c r="V20" s="48">
        <f t="shared" ref="V20" si="21">N20/J20*100</f>
        <v>40.906018826009685</v>
      </c>
      <c r="W20" s="49"/>
    </row>
  </sheetData>
  <mergeCells count="10">
    <mergeCell ref="W2:W3"/>
    <mergeCell ref="A1:V1"/>
    <mergeCell ref="O2:R2"/>
    <mergeCell ref="K2:N2"/>
    <mergeCell ref="B2:B3"/>
    <mergeCell ref="S2:V2"/>
    <mergeCell ref="G2:J2"/>
    <mergeCell ref="C2:F2"/>
    <mergeCell ref="A19:A20"/>
    <mergeCell ref="A5:B5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4" t="s">
        <v>1</v>
      </c>
      <c r="C2" s="93" t="s">
        <v>17</v>
      </c>
      <c r="D2" s="94" t="s">
        <v>38</v>
      </c>
      <c r="E2" s="94"/>
      <c r="F2" s="94"/>
      <c r="G2" s="95" t="s">
        <v>46</v>
      </c>
      <c r="H2" s="95"/>
      <c r="I2" s="95"/>
      <c r="J2" s="96" t="s">
        <v>44</v>
      </c>
      <c r="K2" s="97"/>
      <c r="L2" s="98"/>
      <c r="M2" s="99" t="s">
        <v>39</v>
      </c>
      <c r="N2" s="99" t="s">
        <v>40</v>
      </c>
    </row>
    <row r="3" spans="1:14" ht="25.5" x14ac:dyDescent="0.25">
      <c r="A3" s="92"/>
      <c r="B3" s="5" t="s">
        <v>2</v>
      </c>
      <c r="C3" s="93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100"/>
      <c r="N3" s="100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9" t="s">
        <v>42</v>
      </c>
      <c r="C5" s="89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4" t="s">
        <v>1</v>
      </c>
      <c r="C1" s="109" t="s">
        <v>17</v>
      </c>
      <c r="D1" s="110" t="s">
        <v>62</v>
      </c>
      <c r="E1" s="110"/>
      <c r="F1" s="110"/>
      <c r="G1" s="110"/>
      <c r="H1" s="110" t="s">
        <v>63</v>
      </c>
      <c r="I1" s="110"/>
      <c r="J1" s="110"/>
      <c r="K1" s="110"/>
      <c r="L1" s="111" t="s">
        <v>73</v>
      </c>
      <c r="M1" s="112"/>
      <c r="N1" s="112"/>
      <c r="O1" s="113"/>
      <c r="P1" s="105" t="s">
        <v>64</v>
      </c>
      <c r="Q1" s="105"/>
      <c r="R1" s="105"/>
      <c r="S1" s="105"/>
      <c r="T1" s="105" t="s">
        <v>65</v>
      </c>
      <c r="U1" s="106"/>
      <c r="V1" s="106"/>
      <c r="W1" s="106"/>
    </row>
    <row r="2" spans="1:23" ht="22.5" x14ac:dyDescent="0.25">
      <c r="A2" s="108"/>
      <c r="B2" s="24" t="s">
        <v>2</v>
      </c>
      <c r="C2" s="109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07" t="s">
        <v>25</v>
      </c>
      <c r="B4" s="107"/>
      <c r="C4" s="107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9" t="s">
        <v>8</v>
      </c>
      <c r="C5" s="89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89" t="s">
        <v>67</v>
      </c>
      <c r="C7" s="89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89" t="s">
        <v>10</v>
      </c>
      <c r="C12" s="89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101" t="s">
        <v>11</v>
      </c>
      <c r="C14" s="102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9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3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3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4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2022-05-11T12:21:09Z</cp:lastPrinted>
  <dcterms:created xsi:type="dcterms:W3CDTF">2012-05-22T08:33:39Z</dcterms:created>
  <dcterms:modified xsi:type="dcterms:W3CDTF">2022-07-05T11:06:04Z</dcterms:modified>
</cp:coreProperties>
</file>