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июнь" sheetId="1" r:id="rId1"/>
  </sheets>
  <definedNames>
    <definedName name="_xlnm.Print_Titles" localSheetId="0">'июнь'!$2:$3</definedName>
    <definedName name="_xlnm.Print_Area" localSheetId="0">'июнь'!$A$1:$O$25</definedName>
  </definedNames>
  <calcPr fullCalcOnLoad="1"/>
</workbook>
</file>

<file path=xl/sharedStrings.xml><?xml version="1.0" encoding="utf-8"?>
<sst xmlns="http://schemas.openxmlformats.org/spreadsheetml/2006/main" count="60" uniqueCount="45">
  <si>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</si>
  <si>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</si>
  <si>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</si>
  <si>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</si>
  <si>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</si>
  <si>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</si>
  <si>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</si>
  <si>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</si>
  <si>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</si>
  <si>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</si>
  <si>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</si>
  <si>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</si>
  <si>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</si>
  <si>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</si>
  <si>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</si>
  <si>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</si>
  <si>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</si>
  <si>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</si>
  <si>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</si>
  <si>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</si>
  <si>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</si>
  <si>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</si>
  <si>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</si>
  <si>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</si>
  <si>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</si>
  <si>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</si>
  <si>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>1.3</t>
  </si>
  <si>
    <t>Подпрограмма II "Переселение граждан из непригодного для проживания жилищного фонда"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</si>
  <si>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</si>
  <si>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</si>
  <si>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>3.2</t>
  </si>
  <si>
    <t>4</t>
  </si>
  <si>
    <t>4.1</t>
  </si>
  <si>
    <t>Подпрограмма IV «Обеспечение реализации муниципальной программы»</t>
  </si>
  <si>
    <t>2.3</t>
  </si>
  <si>
    <t>ДГиЗО</t>
  </si>
  <si>
    <t xml:space="preserve">Региональный проект «Обеспечение устойчивого сокращения непригодного для проживания жилищного фонда» 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</si>
  <si>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</si>
  <si>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ПЛАН  на 2022 год (рублей)</t>
  </si>
  <si>
    <t>Отчет об исполнении сетевого плана-графика на 2022 год по реализации муниципальной  программы "Развитие жилищной сферы города Нефтеюганска"</t>
  </si>
  <si>
    <t>Проектирование и строительство инженерных сетей для увеличения объемов жилищного строительства</t>
  </si>
  <si>
    <t xml:space="preserve">Приобретение жилья, в целях реализации полномочий в области жилищных отношений, установленных законодательством Российской Федерации </t>
  </si>
  <si>
    <t xml:space="preserve">Обеспечение жильем молодых семей государственной программы РФ «Обеспечение доступным и комфортным жильем и коммунальными услугами граждан </t>
  </si>
  <si>
    <t xml:space="preserve">Улучшение жилищных условий отдельных категорий граждан </t>
  </si>
  <si>
    <t>Кассовый расход на 01.07.2022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</si>
</sst>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5"/>
  <sheetViews>
    <sheetView tabSelected="1" view="pageBreakPreview" zoomScale="70" zoomScaleNormal="70" zoomScaleSheetLayoutView="70" zoomScalePageLayoutView="0" workbookViewId="0" topLeftCell="A1">
      <pane ySplit="3" topLeftCell="A13" activePane="bottomLeft" state="frozen"/>
      <selection pane="topLeft" activeCell="A1" sqref="A1"/>
      <selection pane="bottomLeft" activeCell="U18" sqref="U18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7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" customFormat="1" ht="36" customHeight="1">
      <c r="A2" s="49" t="s">
        <v>0</v>
      </c>
      <c r="B2" s="13" t="s">
        <v>1</v>
      </c>
      <c r="C2" s="50" t="s">
        <v>8</v>
      </c>
      <c r="D2" s="51" t="s">
        <v>38</v>
      </c>
      <c r="E2" s="52"/>
      <c r="F2" s="52"/>
      <c r="G2" s="52"/>
      <c r="H2" s="53" t="s">
        <v>44</v>
      </c>
      <c r="I2" s="54"/>
      <c r="J2" s="54"/>
      <c r="K2" s="55"/>
      <c r="L2" s="56" t="s">
        <v>12</v>
      </c>
      <c r="M2" s="56"/>
      <c r="N2" s="56"/>
      <c r="O2" s="56"/>
    </row>
    <row r="3" spans="1:15" s="1" customFormat="1" ht="39.75" customHeight="1">
      <c r="A3" s="49"/>
      <c r="B3" s="9" t="s">
        <v>2</v>
      </c>
      <c r="C3" s="50"/>
      <c r="D3" s="21" t="s">
        <v>9</v>
      </c>
      <c r="E3" s="21" t="s">
        <v>19</v>
      </c>
      <c r="F3" s="21" t="s">
        <v>10</v>
      </c>
      <c r="G3" s="21" t="s">
        <v>11</v>
      </c>
      <c r="H3" s="21" t="s">
        <v>9</v>
      </c>
      <c r="I3" s="21" t="s">
        <v>19</v>
      </c>
      <c r="J3" s="21" t="s">
        <v>10</v>
      </c>
      <c r="K3" s="21" t="s">
        <v>11</v>
      </c>
      <c r="L3" s="17" t="s">
        <v>13</v>
      </c>
      <c r="M3" s="21" t="s">
        <v>19</v>
      </c>
      <c r="N3" s="17" t="s">
        <v>10</v>
      </c>
      <c r="O3" s="21" t="s">
        <v>11</v>
      </c>
    </row>
    <row r="4" spans="1:15" s="1" customFormat="1" ht="21.75" customHeight="1">
      <c r="A4" s="20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44" t="s">
        <v>14</v>
      </c>
      <c r="B5" s="45"/>
      <c r="C5" s="46"/>
      <c r="D5" s="10">
        <f aca="true" t="shared" si="0" ref="D5:K5">D6+D10+D14+D21</f>
        <v>2980897496.49</v>
      </c>
      <c r="E5" s="10">
        <f t="shared" si="0"/>
        <v>32365616.98</v>
      </c>
      <c r="F5" s="10">
        <f t="shared" si="0"/>
        <v>2525847722.51</v>
      </c>
      <c r="G5" s="10">
        <f t="shared" si="0"/>
        <v>422684157</v>
      </c>
      <c r="H5" s="33">
        <f t="shared" si="0"/>
        <v>414619230.2</v>
      </c>
      <c r="I5" s="33">
        <f t="shared" si="0"/>
        <v>229057.76</v>
      </c>
      <c r="J5" s="33">
        <f t="shared" si="0"/>
        <v>329139444.32</v>
      </c>
      <c r="K5" s="33">
        <f t="shared" si="0"/>
        <v>85250728.12</v>
      </c>
      <c r="L5" s="12">
        <f aca="true" t="shared" si="1" ref="L5:L10">H5/D5*100</f>
        <v>13.909207904270884</v>
      </c>
      <c r="M5" s="12">
        <f>I5/E5</f>
        <v>0.007077194299788689</v>
      </c>
      <c r="N5" s="14">
        <f>J5*100/F5</f>
        <v>13.030850648150935</v>
      </c>
      <c r="O5" s="14">
        <f>K5/G5*100</f>
        <v>20.168896020391887</v>
      </c>
    </row>
    <row r="6" spans="1:15" s="1" customFormat="1" ht="43.5" customHeight="1">
      <c r="A6" s="11" t="s">
        <v>3</v>
      </c>
      <c r="B6" s="22" t="s">
        <v>24</v>
      </c>
      <c r="C6" s="22"/>
      <c r="D6" s="33">
        <f aca="true" t="shared" si="2" ref="D6:K6">SUM(D7:D9)</f>
        <v>95943565</v>
      </c>
      <c r="E6" s="33">
        <f t="shared" si="2"/>
        <v>0</v>
      </c>
      <c r="F6" s="33">
        <f t="shared" si="2"/>
        <v>39323300</v>
      </c>
      <c r="G6" s="33">
        <f t="shared" si="2"/>
        <v>56620265</v>
      </c>
      <c r="H6" s="33">
        <f t="shared" si="2"/>
        <v>35543229.83</v>
      </c>
      <c r="I6" s="33">
        <f t="shared" si="2"/>
        <v>0</v>
      </c>
      <c r="J6" s="33">
        <f t="shared" si="2"/>
        <v>31746951.44</v>
      </c>
      <c r="K6" s="33">
        <f t="shared" si="2"/>
        <v>3796278.39</v>
      </c>
      <c r="L6" s="12">
        <f aca="true" t="shared" si="3" ref="L6:L22">H6/D6*100</f>
        <v>37.04597575668571</v>
      </c>
      <c r="M6" s="12"/>
      <c r="N6" s="14">
        <f aca="true" t="shared" si="4" ref="N6:N22">J6*100/F6</f>
        <v>80.73318221003832</v>
      </c>
      <c r="O6" s="14">
        <f aca="true" t="shared" si="5" ref="O6:O22">K6/G6*100</f>
        <v>6.704805055221836</v>
      </c>
    </row>
    <row r="7" spans="1:15" s="1" customFormat="1" ht="41.25" customHeight="1">
      <c r="A7" s="18" t="s">
        <v>4</v>
      </c>
      <c r="B7" s="23" t="s">
        <v>25</v>
      </c>
      <c r="C7" s="26" t="s">
        <v>35</v>
      </c>
      <c r="D7" s="34">
        <f>F7+G7+E7</f>
        <v>6146400</v>
      </c>
      <c r="E7" s="34">
        <v>0</v>
      </c>
      <c r="F7" s="34">
        <v>406200</v>
      </c>
      <c r="G7" s="34">
        <v>5740200</v>
      </c>
      <c r="H7" s="34">
        <f>J7+K7+I7</f>
        <v>379470</v>
      </c>
      <c r="I7" s="34">
        <v>0</v>
      </c>
      <c r="J7" s="34">
        <v>0</v>
      </c>
      <c r="K7" s="34">
        <v>379470</v>
      </c>
      <c r="L7" s="12">
        <f t="shared" si="3"/>
        <v>6.1738578680203045</v>
      </c>
      <c r="M7" s="12"/>
      <c r="N7" s="14">
        <f t="shared" si="4"/>
        <v>0</v>
      </c>
      <c r="O7" s="14">
        <f t="shared" si="5"/>
        <v>6.6107452701996445</v>
      </c>
    </row>
    <row r="8" spans="1:15" s="1" customFormat="1" ht="81.75" customHeight="1">
      <c r="A8" s="18" t="s">
        <v>5</v>
      </c>
      <c r="B8" s="23" t="s">
        <v>40</v>
      </c>
      <c r="C8" s="26" t="s">
        <v>35</v>
      </c>
      <c r="D8" s="34">
        <f>F8+G8+E8</f>
        <v>83598827</v>
      </c>
      <c r="E8" s="34">
        <v>0</v>
      </c>
      <c r="F8" s="34">
        <v>38917100</v>
      </c>
      <c r="G8" s="34">
        <v>44681727</v>
      </c>
      <c r="H8" s="34">
        <f>J8+K8+I8</f>
        <v>34886759.83</v>
      </c>
      <c r="I8" s="34">
        <v>0</v>
      </c>
      <c r="J8" s="34">
        <v>31746951.44</v>
      </c>
      <c r="K8" s="34">
        <v>3139808.39</v>
      </c>
      <c r="L8" s="12">
        <f t="shared" si="3"/>
        <v>41.731159493422076</v>
      </c>
      <c r="M8" s="12"/>
      <c r="N8" s="14">
        <f t="shared" si="4"/>
        <v>81.57584054310315</v>
      </c>
      <c r="O8" s="14">
        <f t="shared" si="5"/>
        <v>7.027052445846599</v>
      </c>
    </row>
    <row r="9" spans="1:15" s="1" customFormat="1" ht="117.75" customHeight="1">
      <c r="A9" s="27" t="s">
        <v>26</v>
      </c>
      <c r="B9" s="23" t="s">
        <v>37</v>
      </c>
      <c r="C9" s="29" t="s">
        <v>20</v>
      </c>
      <c r="D9" s="34">
        <f>F9+G9</f>
        <v>6198338</v>
      </c>
      <c r="E9" s="30">
        <v>0</v>
      </c>
      <c r="F9" s="30">
        <v>0</v>
      </c>
      <c r="G9" s="34">
        <v>6198338</v>
      </c>
      <c r="H9" s="34">
        <f>J9+K9+I9</f>
        <v>277000</v>
      </c>
      <c r="I9" s="34">
        <v>0</v>
      </c>
      <c r="J9" s="34">
        <v>0</v>
      </c>
      <c r="K9" s="34">
        <v>277000</v>
      </c>
      <c r="L9" s="12">
        <f t="shared" si="3"/>
        <v>4.468939899695693</v>
      </c>
      <c r="M9" s="12"/>
      <c r="N9" s="14"/>
      <c r="O9" s="14">
        <f t="shared" si="5"/>
        <v>4.468939899695693</v>
      </c>
    </row>
    <row r="10" spans="1:15" s="2" customFormat="1" ht="48" customHeight="1">
      <c r="A10" s="11" t="s">
        <v>15</v>
      </c>
      <c r="B10" s="22" t="s">
        <v>27</v>
      </c>
      <c r="C10" s="19"/>
      <c r="D10" s="33">
        <f aca="true" t="shared" si="6" ref="D10:K10">D11+D12+D13</f>
        <v>2726943065</v>
      </c>
      <c r="E10" s="33">
        <f t="shared" si="6"/>
        <v>0</v>
      </c>
      <c r="F10" s="33">
        <f t="shared" si="6"/>
        <v>2481518100</v>
      </c>
      <c r="G10" s="33">
        <f t="shared" si="6"/>
        <v>245424965</v>
      </c>
      <c r="H10" s="33">
        <f t="shared" si="6"/>
        <v>322037414.98</v>
      </c>
      <c r="I10" s="33">
        <f t="shared" si="6"/>
        <v>0</v>
      </c>
      <c r="J10" s="33">
        <f t="shared" si="6"/>
        <v>293054047.63</v>
      </c>
      <c r="K10" s="33">
        <f t="shared" si="6"/>
        <v>28983367.35</v>
      </c>
      <c r="L10" s="12">
        <f t="shared" si="3"/>
        <v>11.809466032251025</v>
      </c>
      <c r="M10" s="12"/>
      <c r="N10" s="14">
        <f t="shared" si="4"/>
        <v>11.809466456440516</v>
      </c>
      <c r="O10" s="14">
        <f t="shared" si="5"/>
        <v>11.809461743225674</v>
      </c>
    </row>
    <row r="11" spans="1:15" s="1" customFormat="1" ht="80.25" customHeight="1">
      <c r="A11" s="18" t="s">
        <v>6</v>
      </c>
      <c r="B11" s="23" t="s">
        <v>41</v>
      </c>
      <c r="C11" s="26" t="s">
        <v>23</v>
      </c>
      <c r="D11" s="34">
        <f>F11+G11+E11</f>
        <v>0</v>
      </c>
      <c r="E11" s="34">
        <v>0</v>
      </c>
      <c r="F11" s="34">
        <v>0</v>
      </c>
      <c r="G11" s="34">
        <v>0</v>
      </c>
      <c r="H11" s="34">
        <f>J11+K11+I11</f>
        <v>0</v>
      </c>
      <c r="I11" s="34">
        <v>0</v>
      </c>
      <c r="J11" s="34">
        <v>0</v>
      </c>
      <c r="K11" s="35">
        <v>0</v>
      </c>
      <c r="L11" s="12"/>
      <c r="M11" s="12"/>
      <c r="N11" s="14"/>
      <c r="O11" s="14"/>
    </row>
    <row r="12" spans="1:15" s="1" customFormat="1" ht="55.5" customHeight="1">
      <c r="A12" s="25" t="s">
        <v>7</v>
      </c>
      <c r="B12" s="24" t="s">
        <v>28</v>
      </c>
      <c r="C12" s="29" t="s">
        <v>20</v>
      </c>
      <c r="D12" s="34">
        <f>F12+G12+E12</f>
        <v>0</v>
      </c>
      <c r="E12" s="34">
        <v>0</v>
      </c>
      <c r="F12" s="34">
        <v>0</v>
      </c>
      <c r="G12" s="34">
        <v>0</v>
      </c>
      <c r="H12" s="34">
        <f>J12+K12+I12</f>
        <v>0</v>
      </c>
      <c r="I12" s="35">
        <v>0</v>
      </c>
      <c r="J12" s="35">
        <v>0</v>
      </c>
      <c r="K12" s="36">
        <v>0</v>
      </c>
      <c r="L12" s="12"/>
      <c r="M12" s="12"/>
      <c r="N12" s="14"/>
      <c r="O12" s="14"/>
    </row>
    <row r="13" spans="1:15" s="1" customFormat="1" ht="80.25" customHeight="1">
      <c r="A13" s="28" t="s">
        <v>34</v>
      </c>
      <c r="B13" s="24" t="s">
        <v>36</v>
      </c>
      <c r="C13" s="31" t="s">
        <v>23</v>
      </c>
      <c r="D13" s="34">
        <f>F13+G13+E13</f>
        <v>2726943065</v>
      </c>
      <c r="E13" s="30">
        <v>0</v>
      </c>
      <c r="F13" s="34">
        <v>2481518100</v>
      </c>
      <c r="G13" s="34">
        <v>245424965</v>
      </c>
      <c r="H13" s="34">
        <f>J13+K13+I13</f>
        <v>322037414.98</v>
      </c>
      <c r="I13" s="35">
        <v>0</v>
      </c>
      <c r="J13" s="35">
        <v>293054047.63</v>
      </c>
      <c r="K13" s="35">
        <v>28983367.35</v>
      </c>
      <c r="L13" s="12">
        <f t="shared" si="3"/>
        <v>11.809466032251025</v>
      </c>
      <c r="M13" s="12" t="e">
        <f aca="true" t="shared" si="7" ref="M6:M22">I13/E13</f>
        <v>#DIV/0!</v>
      </c>
      <c r="N13" s="14">
        <f t="shared" si="4"/>
        <v>11.809466456440516</v>
      </c>
      <c r="O13" s="14">
        <f t="shared" si="5"/>
        <v>11.809461743225674</v>
      </c>
    </row>
    <row r="14" spans="1:15" ht="66.75" customHeight="1">
      <c r="A14" s="18" t="s">
        <v>16</v>
      </c>
      <c r="B14" s="22" t="s">
        <v>29</v>
      </c>
      <c r="C14" s="29"/>
      <c r="D14" s="32">
        <f>D15+D18</f>
        <v>37648409.49</v>
      </c>
      <c r="E14" s="33">
        <f aca="true" t="shared" si="8" ref="E14:K14">E15+E18</f>
        <v>32365616.98</v>
      </c>
      <c r="F14" s="33">
        <f t="shared" si="8"/>
        <v>5006322.51</v>
      </c>
      <c r="G14" s="33">
        <f t="shared" si="8"/>
        <v>276470</v>
      </c>
      <c r="H14" s="33">
        <f t="shared" si="8"/>
        <v>4807908</v>
      </c>
      <c r="I14" s="33">
        <f t="shared" si="8"/>
        <v>229057.76</v>
      </c>
      <c r="J14" s="33">
        <f t="shared" si="8"/>
        <v>4338445.25</v>
      </c>
      <c r="K14" s="33">
        <f t="shared" si="8"/>
        <v>240404.99</v>
      </c>
      <c r="L14" s="12">
        <f t="shared" si="3"/>
        <v>12.770547455071254</v>
      </c>
      <c r="M14" s="12">
        <f t="shared" si="7"/>
        <v>0.007077194299788689</v>
      </c>
      <c r="N14" s="14">
        <f t="shared" si="4"/>
        <v>86.65932411134256</v>
      </c>
      <c r="O14" s="14">
        <f t="shared" si="5"/>
        <v>86.95518139400296</v>
      </c>
    </row>
    <row r="15" spans="1:15" ht="46.5" customHeight="1">
      <c r="A15" s="57" t="s">
        <v>17</v>
      </c>
      <c r="B15" s="37" t="s">
        <v>42</v>
      </c>
      <c r="C15" s="29"/>
      <c r="D15" s="34">
        <f>D16+D17</f>
        <v>5529109.49</v>
      </c>
      <c r="E15" s="34">
        <f aca="true" t="shared" si="9" ref="E15:K15">E16+E17</f>
        <v>263416.98</v>
      </c>
      <c r="F15" s="34">
        <f t="shared" si="9"/>
        <v>4989222.51</v>
      </c>
      <c r="G15" s="34">
        <f t="shared" si="9"/>
        <v>276470</v>
      </c>
      <c r="H15" s="34">
        <f t="shared" si="9"/>
        <v>4807908</v>
      </c>
      <c r="I15" s="34">
        <f t="shared" si="9"/>
        <v>229057.76</v>
      </c>
      <c r="J15" s="34">
        <f t="shared" si="9"/>
        <v>4338445.25</v>
      </c>
      <c r="K15" s="34">
        <f t="shared" si="9"/>
        <v>240404.99</v>
      </c>
      <c r="L15" s="12">
        <f t="shared" si="3"/>
        <v>86.95628127270093</v>
      </c>
      <c r="M15" s="12">
        <f t="shared" si="7"/>
        <v>0.8695633819809188</v>
      </c>
      <c r="N15" s="14">
        <f t="shared" si="4"/>
        <v>86.95633921526583</v>
      </c>
      <c r="O15" s="14">
        <f t="shared" si="5"/>
        <v>86.95518139400296</v>
      </c>
    </row>
    <row r="16" spans="1:15" ht="42" customHeight="1">
      <c r="A16" s="58"/>
      <c r="B16" s="38"/>
      <c r="C16" s="31" t="s">
        <v>23</v>
      </c>
      <c r="D16" s="34">
        <f>F16+G16+E16</f>
        <v>721201.48</v>
      </c>
      <c r="E16" s="34">
        <v>34359.22</v>
      </c>
      <c r="F16" s="34">
        <v>650777.26</v>
      </c>
      <c r="G16" s="34">
        <v>36065</v>
      </c>
      <c r="H16" s="35">
        <f>I16+J16+K16</f>
        <v>0</v>
      </c>
      <c r="I16" s="35">
        <v>0</v>
      </c>
      <c r="J16" s="35">
        <v>0</v>
      </c>
      <c r="K16" s="35">
        <v>0</v>
      </c>
      <c r="L16" s="12">
        <f t="shared" si="3"/>
        <v>0</v>
      </c>
      <c r="M16" s="12">
        <f t="shared" si="7"/>
        <v>0</v>
      </c>
      <c r="N16" s="14">
        <f t="shared" si="4"/>
        <v>0</v>
      </c>
      <c r="O16" s="14">
        <f t="shared" si="5"/>
        <v>0</v>
      </c>
    </row>
    <row r="17" spans="1:15" ht="43.5" customHeight="1">
      <c r="A17" s="59"/>
      <c r="B17" s="39"/>
      <c r="C17" s="29" t="s">
        <v>18</v>
      </c>
      <c r="D17" s="34">
        <f>F17+G17+E17</f>
        <v>4807908.01</v>
      </c>
      <c r="E17" s="34">
        <v>229057.76</v>
      </c>
      <c r="F17" s="34">
        <v>4338445.25</v>
      </c>
      <c r="G17" s="34">
        <v>240405</v>
      </c>
      <c r="H17" s="35">
        <f>I17+J17+K17</f>
        <v>4807908</v>
      </c>
      <c r="I17" s="35">
        <v>229057.76</v>
      </c>
      <c r="J17" s="35">
        <v>4338445.25</v>
      </c>
      <c r="K17" s="35">
        <v>240404.99</v>
      </c>
      <c r="L17" s="12">
        <f t="shared" si="3"/>
        <v>99.99999979200933</v>
      </c>
      <c r="M17" s="12">
        <f t="shared" si="7"/>
        <v>1</v>
      </c>
      <c r="N17" s="14">
        <f t="shared" si="4"/>
        <v>100</v>
      </c>
      <c r="O17" s="14">
        <f t="shared" si="5"/>
        <v>99.99999584035272</v>
      </c>
    </row>
    <row r="18" spans="1:15" ht="58.5" customHeight="1">
      <c r="A18" s="40" t="s">
        <v>30</v>
      </c>
      <c r="B18" s="37" t="s">
        <v>43</v>
      </c>
      <c r="C18" s="29"/>
      <c r="D18" s="34">
        <f>D19+D20</f>
        <v>32119300</v>
      </c>
      <c r="E18" s="34">
        <f aca="true" t="shared" si="10" ref="E18:K18">E19+E20</f>
        <v>32102200</v>
      </c>
      <c r="F18" s="34">
        <f t="shared" si="10"/>
        <v>17100</v>
      </c>
      <c r="G18" s="34">
        <f t="shared" si="10"/>
        <v>0</v>
      </c>
      <c r="H18" s="34">
        <f t="shared" si="10"/>
        <v>0</v>
      </c>
      <c r="I18" s="34">
        <f t="shared" si="10"/>
        <v>0</v>
      </c>
      <c r="J18" s="34">
        <f t="shared" si="10"/>
        <v>0</v>
      </c>
      <c r="K18" s="34">
        <f t="shared" si="10"/>
        <v>0</v>
      </c>
      <c r="L18" s="12">
        <f t="shared" si="3"/>
        <v>0</v>
      </c>
      <c r="M18" s="12">
        <f t="shared" si="7"/>
        <v>0</v>
      </c>
      <c r="N18" s="14">
        <f t="shared" si="4"/>
        <v>0</v>
      </c>
      <c r="O18" s="14"/>
    </row>
    <row r="19" spans="1:15" ht="42" customHeight="1">
      <c r="A19" s="41"/>
      <c r="B19" s="38"/>
      <c r="C19" s="31" t="s">
        <v>23</v>
      </c>
      <c r="D19" s="34">
        <f>F19+G19+E19</f>
        <v>32102200</v>
      </c>
      <c r="E19" s="34">
        <v>32102200</v>
      </c>
      <c r="F19" s="34">
        <v>0</v>
      </c>
      <c r="G19" s="34">
        <v>0</v>
      </c>
      <c r="H19" s="35">
        <f>I19+J19+K19</f>
        <v>0</v>
      </c>
      <c r="I19" s="35">
        <v>0</v>
      </c>
      <c r="J19" s="35">
        <v>0</v>
      </c>
      <c r="K19" s="35">
        <v>0</v>
      </c>
      <c r="L19" s="12">
        <f t="shared" si="3"/>
        <v>0</v>
      </c>
      <c r="M19" s="12">
        <f t="shared" si="7"/>
        <v>0</v>
      </c>
      <c r="N19" s="14"/>
      <c r="O19" s="14"/>
    </row>
    <row r="20" spans="1:15" ht="43.5" customHeight="1">
      <c r="A20" s="42"/>
      <c r="B20" s="39"/>
      <c r="C20" s="29" t="s">
        <v>20</v>
      </c>
      <c r="D20" s="34">
        <f>F20+G20+E20</f>
        <v>17100</v>
      </c>
      <c r="E20" s="34">
        <v>0</v>
      </c>
      <c r="F20" s="34">
        <v>17100</v>
      </c>
      <c r="G20" s="34">
        <v>0</v>
      </c>
      <c r="H20" s="35">
        <f>I20+J20+K20</f>
        <v>0</v>
      </c>
      <c r="I20" s="35">
        <v>0</v>
      </c>
      <c r="J20" s="35">
        <v>0</v>
      </c>
      <c r="K20" s="35">
        <v>0</v>
      </c>
      <c r="L20" s="12">
        <f t="shared" si="3"/>
        <v>0</v>
      </c>
      <c r="M20" s="12"/>
      <c r="N20" s="14">
        <f t="shared" si="4"/>
        <v>0</v>
      </c>
      <c r="O20" s="14"/>
    </row>
    <row r="21" spans="1:15" ht="61.5" customHeight="1">
      <c r="A21" s="27" t="s">
        <v>31</v>
      </c>
      <c r="B21" s="22" t="s">
        <v>33</v>
      </c>
      <c r="C21" s="29"/>
      <c r="D21" s="32">
        <f>D22</f>
        <v>120362457</v>
      </c>
      <c r="E21" s="33">
        <f aca="true" t="shared" si="11" ref="E21:K21">E22</f>
        <v>0</v>
      </c>
      <c r="F21" s="33">
        <f t="shared" si="11"/>
        <v>0</v>
      </c>
      <c r="G21" s="33">
        <f t="shared" si="11"/>
        <v>120362457</v>
      </c>
      <c r="H21" s="33">
        <f t="shared" si="11"/>
        <v>52230677.39</v>
      </c>
      <c r="I21" s="33">
        <f t="shared" si="11"/>
        <v>0</v>
      </c>
      <c r="J21" s="33">
        <f t="shared" si="11"/>
        <v>0</v>
      </c>
      <c r="K21" s="33">
        <f t="shared" si="11"/>
        <v>52230677.39</v>
      </c>
      <c r="L21" s="12">
        <f t="shared" si="3"/>
        <v>43.3944925118968</v>
      </c>
      <c r="M21" s="12"/>
      <c r="N21" s="14"/>
      <c r="O21" s="14">
        <f t="shared" si="5"/>
        <v>43.3944925118968</v>
      </c>
    </row>
    <row r="22" spans="1:15" ht="45" customHeight="1">
      <c r="A22" s="27" t="s">
        <v>32</v>
      </c>
      <c r="B22" s="23" t="s">
        <v>21</v>
      </c>
      <c r="C22" s="26" t="s">
        <v>35</v>
      </c>
      <c r="D22" s="34">
        <f>F22+G22+E22</f>
        <v>120362457</v>
      </c>
      <c r="E22" s="34">
        <v>0</v>
      </c>
      <c r="F22" s="34">
        <v>0</v>
      </c>
      <c r="G22" s="30">
        <v>120362457</v>
      </c>
      <c r="H22" s="35">
        <f>I22+J22+K22</f>
        <v>52230677.39</v>
      </c>
      <c r="I22" s="35">
        <v>0</v>
      </c>
      <c r="J22" s="35">
        <v>0</v>
      </c>
      <c r="K22" s="35">
        <v>52230677.39</v>
      </c>
      <c r="L22" s="12">
        <f t="shared" si="3"/>
        <v>43.3944925118968</v>
      </c>
      <c r="M22" s="12"/>
      <c r="N22" s="14"/>
      <c r="O22" s="14">
        <f t="shared" si="5"/>
        <v>43.3944925118968</v>
      </c>
    </row>
    <row r="23" spans="1:7" ht="18.75">
      <c r="A23" s="5"/>
      <c r="B23" s="1"/>
      <c r="C23" s="1"/>
      <c r="D23" s="1"/>
      <c r="E23" s="1"/>
      <c r="F23" s="1"/>
      <c r="G23" s="1"/>
    </row>
    <row r="24" spans="1:7" ht="43.5" customHeight="1" hidden="1">
      <c r="A24" s="43" t="s">
        <v>22</v>
      </c>
      <c r="B24" s="43"/>
      <c r="C24" s="43"/>
      <c r="D24" s="43"/>
      <c r="E24" s="43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  <row r="174" spans="1:7" ht="18.75">
      <c r="A174" s="5"/>
      <c r="B174" s="1"/>
      <c r="C174" s="1"/>
      <c r="D174" s="1"/>
      <c r="E174" s="1"/>
      <c r="F174" s="1"/>
      <c r="G174" s="1"/>
    </row>
    <row r="175" spans="1:7" ht="18.75">
      <c r="A175" s="5"/>
      <c r="B175" s="1"/>
      <c r="C175" s="1"/>
      <c r="D175" s="1"/>
      <c r="E175" s="1"/>
      <c r="F175" s="1"/>
      <c r="G175" s="1"/>
    </row>
  </sheetData>
  <sheetProtection/>
  <mergeCells count="12">
    <mergeCell ref="A15:A17"/>
    <mergeCell ref="B15:B17"/>
    <mergeCell ref="B18:B20"/>
    <mergeCell ref="A18:A20"/>
    <mergeCell ref="A24:E24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2022-07-21T08:09:28Z</cp:lastPrinted>
  <dcterms:created xsi:type="dcterms:W3CDTF">2012-05-22T08:33:39Z</dcterms:created>
  <dcterms:modified xsi:type="dcterms:W3CDTF">2022-07-21T08:09:31Z</dcterms:modified>
  <cp:category/>
  <cp:version/>
  <cp:contentType/>
  <cp:contentStatus/>
</cp:coreProperties>
</file>