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й" sheetId="1" r:id="rId1"/>
  </sheets>
  <definedNames>
    <definedName name="_xlnm.Print_Titles" localSheetId="0">'май'!$2:$3</definedName>
    <definedName name="_xlnm.Print_Area" localSheetId="0">'май'!$A$1:$O$21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<sst xmlns="http://schemas.openxmlformats.org/spreadsheetml/2006/main" count="58" uniqueCount="45">
  <si>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</si>
  <si>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</si>
  <si>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</si>
  <si>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</si>
  <si>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</si>
  <si>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</si>
  <si>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</si>
  <si>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</si>
  <si>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</si>
  <si>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</si>
  <si>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</si>
  <si>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</si>
  <si>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</si>
  <si>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</si>
  <si>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</si>
  <si>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</si>
  <si>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</si>
  <si>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</si>
  <si>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</si>
  <si>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</si>
  <si>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</si>
  <si>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</si>
  <si>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</si>
  <si>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</si>
  <si>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</si>
  <si>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</si>
  <si>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</si>
  <si>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</si>
  <si>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</si>
  <si>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</si>
  <si>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</si>
  <si>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</si>
  <si>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</si>
  <si>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</si>
  <si>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</si>
  <si>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</si>
  <si>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</si>
  <si>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</si>
  <si>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</si>
  <si>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</si>
  <si>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</si>
  <si>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</si>
  <si>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</si>
  <si>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</si>
  <si>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01.06.2022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</si>
</sst>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9" sqref="S9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36" customHeight="1">
      <c r="A2" s="43" t="s">
        <v>0</v>
      </c>
      <c r="B2" s="13" t="s">
        <v>1</v>
      </c>
      <c r="C2" s="44" t="s">
        <v>8</v>
      </c>
      <c r="D2" s="45" t="s">
        <v>38</v>
      </c>
      <c r="E2" s="46"/>
      <c r="F2" s="46"/>
      <c r="G2" s="46"/>
      <c r="H2" s="47" t="s">
        <v>44</v>
      </c>
      <c r="I2" s="48"/>
      <c r="J2" s="48"/>
      <c r="K2" s="49"/>
      <c r="L2" s="50" t="s">
        <v>12</v>
      </c>
      <c r="M2" s="50"/>
      <c r="N2" s="50"/>
      <c r="O2" s="50"/>
    </row>
    <row r="3" spans="1:15" s="1" customFormat="1" ht="39.75" customHeight="1">
      <c r="A3" s="43"/>
      <c r="B3" s="9" t="s">
        <v>2</v>
      </c>
      <c r="C3" s="44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38" t="s">
        <v>14</v>
      </c>
      <c r="B5" s="39"/>
      <c r="C5" s="40"/>
      <c r="D5" s="10">
        <f aca="true" t="shared" si="0" ref="D5:K5">D6+D10+D14+D17</f>
        <v>3016484918</v>
      </c>
      <c r="E5" s="10">
        <f t="shared" si="0"/>
        <v>32699600</v>
      </c>
      <c r="F5" s="10">
        <f t="shared" si="0"/>
        <v>2532171700</v>
      </c>
      <c r="G5" s="10">
        <f t="shared" si="0"/>
        <v>451613618</v>
      </c>
      <c r="H5" s="33">
        <f t="shared" si="0"/>
        <v>264461782.18999997</v>
      </c>
      <c r="I5" s="33">
        <f t="shared" si="0"/>
        <v>229057.76</v>
      </c>
      <c r="J5" s="33">
        <f t="shared" si="0"/>
        <v>199789186.92</v>
      </c>
      <c r="K5" s="33">
        <f t="shared" si="0"/>
        <v>64443537.50999999</v>
      </c>
      <c r="L5" s="12">
        <f aca="true" t="shared" si="1" ref="L5:L10">H5/D5*100</f>
        <v>8.767217121222814</v>
      </c>
      <c r="M5" s="12">
        <f>I5/E5*100</f>
        <v>0.7004910151806139</v>
      </c>
      <c r="N5" s="14">
        <f>J5*100/F5</f>
        <v>7.890033164812639</v>
      </c>
      <c r="O5" s="14">
        <f>K5/G5*100</f>
        <v>14.26961786391481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2" ref="D6:K6">SUM(D7:D9)</f>
        <v>125128130</v>
      </c>
      <c r="E6" s="33">
        <f t="shared" si="2"/>
        <v>0</v>
      </c>
      <c r="F6" s="33">
        <f t="shared" si="2"/>
        <v>39323300</v>
      </c>
      <c r="G6" s="33">
        <f t="shared" si="2"/>
        <v>85804830</v>
      </c>
      <c r="H6" s="33">
        <f t="shared" si="2"/>
        <v>35543229.83</v>
      </c>
      <c r="I6" s="33">
        <f t="shared" si="2"/>
        <v>0</v>
      </c>
      <c r="J6" s="33">
        <f t="shared" si="2"/>
        <v>31746951.44</v>
      </c>
      <c r="K6" s="33">
        <f t="shared" si="2"/>
        <v>3796278.39</v>
      </c>
      <c r="L6" s="12">
        <f aca="true" t="shared" si="3" ref="L6:L18">H6/D6*100</f>
        <v>28.405467123979232</v>
      </c>
      <c r="M6" s="12"/>
      <c r="N6" s="14">
        <f aca="true" t="shared" si="4" ref="N6:N18">J6*100/F6</f>
        <v>80.73318221003832</v>
      </c>
      <c r="O6" s="14">
        <f aca="true" t="shared" si="5" ref="O6:O18">K6/G6*100</f>
        <v>4.424317826863593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6146400</v>
      </c>
      <c r="E7" s="34">
        <v>0</v>
      </c>
      <c r="F7" s="34">
        <v>406200</v>
      </c>
      <c r="G7" s="34">
        <v>5740200</v>
      </c>
      <c r="H7" s="34">
        <f>J7+K7+I7</f>
        <v>379470</v>
      </c>
      <c r="I7" s="34">
        <v>0</v>
      </c>
      <c r="J7" s="34">
        <v>0</v>
      </c>
      <c r="K7" s="34">
        <v>379470</v>
      </c>
      <c r="L7" s="12">
        <f t="shared" si="3"/>
        <v>6.1738578680203045</v>
      </c>
      <c r="M7" s="12"/>
      <c r="N7" s="14">
        <f t="shared" si="4"/>
        <v>0</v>
      </c>
      <c r="O7" s="14">
        <f t="shared" si="5"/>
        <v>6.6107452701996445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112783392</v>
      </c>
      <c r="E8" s="34">
        <v>0</v>
      </c>
      <c r="F8" s="34">
        <v>38917100</v>
      </c>
      <c r="G8" s="34">
        <v>73866292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3"/>
        <v>30.93253289455951</v>
      </c>
      <c r="M8" s="12"/>
      <c r="N8" s="14">
        <f t="shared" si="4"/>
        <v>81.57584054310315</v>
      </c>
      <c r="O8" s="14">
        <f t="shared" si="5"/>
        <v>4.250664687486952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6198338</v>
      </c>
      <c r="E9" s="30">
        <v>0</v>
      </c>
      <c r="F9" s="30">
        <v>0</v>
      </c>
      <c r="G9" s="34">
        <v>6198338</v>
      </c>
      <c r="H9" s="34">
        <f>J9+K9+I9</f>
        <v>277000</v>
      </c>
      <c r="I9" s="34">
        <v>0</v>
      </c>
      <c r="J9" s="34">
        <v>0</v>
      </c>
      <c r="K9" s="34">
        <v>277000</v>
      </c>
      <c r="L9" s="12">
        <f t="shared" si="3"/>
        <v>4.468939899695693</v>
      </c>
      <c r="M9" s="12"/>
      <c r="N9" s="14"/>
      <c r="O9" s="14">
        <f t="shared" si="5"/>
        <v>4.468939899695693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6" ref="D10:K10">D11+D12+D13</f>
        <v>2726943065</v>
      </c>
      <c r="E10" s="33">
        <f t="shared" si="6"/>
        <v>0</v>
      </c>
      <c r="F10" s="33">
        <f t="shared" si="6"/>
        <v>2481518100</v>
      </c>
      <c r="G10" s="33">
        <f t="shared" si="6"/>
        <v>245424965</v>
      </c>
      <c r="H10" s="33">
        <f t="shared" si="6"/>
        <v>182210947.88</v>
      </c>
      <c r="I10" s="33">
        <f t="shared" si="6"/>
        <v>0</v>
      </c>
      <c r="J10" s="33">
        <f t="shared" si="6"/>
        <v>163703790.23</v>
      </c>
      <c r="K10" s="33">
        <f t="shared" si="6"/>
        <v>18507157.65</v>
      </c>
      <c r="L10" s="12">
        <f t="shared" si="3"/>
        <v>6.681875768462368</v>
      </c>
      <c r="M10" s="12"/>
      <c r="N10" s="14">
        <f t="shared" si="4"/>
        <v>6.596921063360368</v>
      </c>
      <c r="O10" s="14">
        <f t="shared" si="5"/>
        <v>7.540861888276116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2726943065</v>
      </c>
      <c r="E13" s="30">
        <v>0</v>
      </c>
      <c r="F13" s="34">
        <v>2481518100</v>
      </c>
      <c r="G13" s="34">
        <v>245424965</v>
      </c>
      <c r="H13" s="34">
        <f>J13+K13+I13</f>
        <v>182210947.88</v>
      </c>
      <c r="I13" s="35">
        <v>0</v>
      </c>
      <c r="J13" s="35">
        <v>163703790.23</v>
      </c>
      <c r="K13" s="35">
        <v>18507157.65</v>
      </c>
      <c r="L13" s="12">
        <f t="shared" si="3"/>
        <v>6.681875768462368</v>
      </c>
      <c r="M13" s="12"/>
      <c r="N13" s="14">
        <f t="shared" si="4"/>
        <v>6.596921063360368</v>
      </c>
      <c r="O13" s="14">
        <f t="shared" si="5"/>
        <v>7.540861888276116</v>
      </c>
    </row>
    <row r="14" spans="1:15" ht="66.75" customHeight="1">
      <c r="A14" s="18" t="s">
        <v>16</v>
      </c>
      <c r="B14" s="22" t="s">
        <v>29</v>
      </c>
      <c r="C14" s="29"/>
      <c r="D14" s="32">
        <f>D15+D16</f>
        <v>44656800</v>
      </c>
      <c r="E14" s="33">
        <f aca="true" t="shared" si="7" ref="E14:K14">E15+E16</f>
        <v>32699600</v>
      </c>
      <c r="F14" s="33">
        <f t="shared" si="7"/>
        <v>11330300</v>
      </c>
      <c r="G14" s="33">
        <f t="shared" si="7"/>
        <v>626900</v>
      </c>
      <c r="H14" s="33">
        <f t="shared" si="7"/>
        <v>4807908</v>
      </c>
      <c r="I14" s="33">
        <f t="shared" si="7"/>
        <v>229057.76</v>
      </c>
      <c r="J14" s="33">
        <f t="shared" si="7"/>
        <v>4338445.25</v>
      </c>
      <c r="K14" s="33">
        <f t="shared" si="7"/>
        <v>240404.99</v>
      </c>
      <c r="L14" s="12">
        <f t="shared" si="3"/>
        <v>10.766351373139141</v>
      </c>
      <c r="M14" s="12">
        <f aca="true" t="shared" si="8" ref="M6:M18">I14/E14*100</f>
        <v>0.7004910151806139</v>
      </c>
      <c r="N14" s="14">
        <f t="shared" si="4"/>
        <v>38.290647643928224</v>
      </c>
      <c r="O14" s="14">
        <f t="shared" si="5"/>
        <v>38.34821981177221</v>
      </c>
    </row>
    <row r="15" spans="1:15" ht="91.5" customHeight="1">
      <c r="A15" s="25" t="s">
        <v>17</v>
      </c>
      <c r="B15" s="24" t="s">
        <v>42</v>
      </c>
      <c r="C15" s="29" t="s">
        <v>18</v>
      </c>
      <c r="D15" s="34">
        <f>F15+G15+E15</f>
        <v>12537500</v>
      </c>
      <c r="E15" s="34">
        <v>597400</v>
      </c>
      <c r="F15" s="34">
        <v>11313200</v>
      </c>
      <c r="G15" s="34">
        <v>626900</v>
      </c>
      <c r="H15" s="35">
        <f>I15+J15+K15</f>
        <v>4807908</v>
      </c>
      <c r="I15" s="35">
        <v>229057.76</v>
      </c>
      <c r="J15" s="35">
        <v>4338445.25</v>
      </c>
      <c r="K15" s="35">
        <v>240404.99</v>
      </c>
      <c r="L15" s="12">
        <f t="shared" si="3"/>
        <v>38.34821934197408</v>
      </c>
      <c r="M15" s="12">
        <f t="shared" si="8"/>
        <v>38.34244392366924</v>
      </c>
      <c r="N15" s="14">
        <f t="shared" si="4"/>
        <v>38.34852429020967</v>
      </c>
      <c r="O15" s="14">
        <f t="shared" si="5"/>
        <v>38.34821981177221</v>
      </c>
    </row>
    <row r="16" spans="1:15" ht="58.5" customHeight="1">
      <c r="A16" s="27" t="s">
        <v>30</v>
      </c>
      <c r="B16" s="23" t="s">
        <v>43</v>
      </c>
      <c r="C16" s="29" t="s">
        <v>20</v>
      </c>
      <c r="D16" s="34">
        <f>F16+G16+E16</f>
        <v>32119300</v>
      </c>
      <c r="E16" s="34">
        <v>32102200</v>
      </c>
      <c r="F16" s="34">
        <v>17100</v>
      </c>
      <c r="G16" s="34">
        <v>0</v>
      </c>
      <c r="H16" s="36">
        <f>I16+J16+K16</f>
        <v>0</v>
      </c>
      <c r="I16" s="36">
        <v>0</v>
      </c>
      <c r="J16" s="36">
        <v>0</v>
      </c>
      <c r="K16" s="36">
        <v>0</v>
      </c>
      <c r="L16" s="12">
        <f t="shared" si="3"/>
        <v>0</v>
      </c>
      <c r="M16" s="12">
        <f t="shared" si="8"/>
        <v>0</v>
      </c>
      <c r="N16" s="14">
        <f t="shared" si="4"/>
        <v>0</v>
      </c>
      <c r="O16" s="14"/>
    </row>
    <row r="17" spans="1:15" ht="61.5" customHeight="1">
      <c r="A17" s="27" t="s">
        <v>31</v>
      </c>
      <c r="B17" s="22" t="s">
        <v>33</v>
      </c>
      <c r="C17" s="29"/>
      <c r="D17" s="32">
        <f>D18</f>
        <v>119756923</v>
      </c>
      <c r="E17" s="33">
        <f aca="true" t="shared" si="9" ref="E17:K17">E18</f>
        <v>0</v>
      </c>
      <c r="F17" s="33">
        <f t="shared" si="9"/>
        <v>0</v>
      </c>
      <c r="G17" s="33">
        <f t="shared" si="9"/>
        <v>119756923</v>
      </c>
      <c r="H17" s="33">
        <f t="shared" si="9"/>
        <v>41899696.48</v>
      </c>
      <c r="I17" s="33">
        <f t="shared" si="9"/>
        <v>0</v>
      </c>
      <c r="J17" s="33">
        <f t="shared" si="9"/>
        <v>0</v>
      </c>
      <c r="K17" s="33">
        <f t="shared" si="9"/>
        <v>41899696.48</v>
      </c>
      <c r="L17" s="12">
        <f t="shared" si="3"/>
        <v>34.9872854365171</v>
      </c>
      <c r="M17" s="12"/>
      <c r="N17" s="14"/>
      <c r="O17" s="14">
        <f t="shared" si="5"/>
        <v>34.9872854365171</v>
      </c>
    </row>
    <row r="18" spans="1:15" ht="45" customHeight="1">
      <c r="A18" s="27" t="s">
        <v>32</v>
      </c>
      <c r="B18" s="23" t="s">
        <v>21</v>
      </c>
      <c r="C18" s="26" t="s">
        <v>35</v>
      </c>
      <c r="D18" s="34">
        <f>F18+G18+E18</f>
        <v>119756923</v>
      </c>
      <c r="E18" s="34">
        <v>0</v>
      </c>
      <c r="F18" s="34">
        <v>0</v>
      </c>
      <c r="G18" s="30">
        <v>119756923</v>
      </c>
      <c r="H18" s="35">
        <f>I18+J18+K18</f>
        <v>41899696.48</v>
      </c>
      <c r="I18" s="35">
        <v>0</v>
      </c>
      <c r="J18" s="35">
        <v>0</v>
      </c>
      <c r="K18" s="35">
        <v>41899696.48</v>
      </c>
      <c r="L18" s="12">
        <f t="shared" si="3"/>
        <v>34.9872854365171</v>
      </c>
      <c r="M18" s="12"/>
      <c r="N18" s="14"/>
      <c r="O18" s="14">
        <f t="shared" si="5"/>
        <v>34.9872854365171</v>
      </c>
    </row>
    <row r="19" spans="1:7" ht="18.75">
      <c r="A19" s="5"/>
      <c r="B19" s="1"/>
      <c r="C19" s="1"/>
      <c r="D19" s="1"/>
      <c r="E19" s="1"/>
      <c r="F19" s="1"/>
      <c r="G19" s="1"/>
    </row>
    <row r="20" spans="1:7" ht="43.5" customHeight="1" hidden="1">
      <c r="A20" s="37" t="s">
        <v>22</v>
      </c>
      <c r="B20" s="37"/>
      <c r="C20" s="37"/>
      <c r="D20" s="37"/>
      <c r="E20" s="37"/>
      <c r="F20" s="1"/>
      <c r="G20" s="1"/>
    </row>
    <row r="21" spans="1:7" ht="18.75">
      <c r="A21" s="5"/>
      <c r="B21" s="1"/>
      <c r="C21" s="1"/>
      <c r="D21" s="1"/>
      <c r="E21" s="1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</sheetData>
  <sheetProtection/>
  <mergeCells count="8">
    <mergeCell ref="A20:E20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2022-07-21T08:08:06Z</cp:lastPrinted>
  <dcterms:created xsi:type="dcterms:W3CDTF">2012-05-22T08:33:39Z</dcterms:created>
  <dcterms:modified xsi:type="dcterms:W3CDTF">2022-07-21T08:08:08Z</dcterms:modified>
  <cp:category/>
  <cp:version/>
  <cp:contentType/>
  <cp:contentStatus/>
</cp:coreProperties>
</file>