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2022 исполнение бюджета\Отчет за 2 квартал\На сайт проект постановления за 2 квартал 2022 года\"/>
    </mc:Choice>
  </mc:AlternateContent>
  <bookViews>
    <workbookView xWindow="0" yWindow="0" windowWidth="23040" windowHeight="8808"/>
  </bookViews>
  <sheets>
    <sheet name="2022" sheetId="4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_xlnm._FilterDatabase" localSheetId="0" hidden="1">'2022'!$A$4:$IJ$4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 localSheetId="0">#REF!</definedName>
    <definedName name="ггг">#REF!</definedName>
    <definedName name="гггг" localSheetId="0">[1]доходы!#REF!</definedName>
    <definedName name="гггг">[1]доходы!#REF!</definedName>
    <definedName name="гггггг" localSheetId="0">#REF!</definedName>
    <definedName name="гггггг">#REF!</definedName>
    <definedName name="елена" localSheetId="0">[1]доходы!#REF!</definedName>
    <definedName name="елена">[1]доходы!#REF!</definedName>
    <definedName name="жжжжжжжж" localSheetId="0">#REF!</definedName>
    <definedName name="жжжжжжжж">#REF!</definedName>
    <definedName name="_xlnm.Print_Titles" localSheetId="0">'2022'!$4:$4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лллллл" localSheetId="0">#REF!</definedName>
    <definedName name="лллллл">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</workbook>
</file>

<file path=xl/calcChain.xml><?xml version="1.0" encoding="utf-8"?>
<calcChain xmlns="http://schemas.openxmlformats.org/spreadsheetml/2006/main">
  <c r="I56" i="4" l="1"/>
  <c r="L51" i="4"/>
  <c r="K51" i="4"/>
  <c r="J51" i="4"/>
  <c r="I51" i="4"/>
  <c r="H51" i="4"/>
  <c r="G51" i="4"/>
  <c r="I42" i="4"/>
  <c r="L42" i="4"/>
  <c r="L41" i="4"/>
  <c r="I41" i="4"/>
  <c r="I31" i="4"/>
  <c r="K12" i="4"/>
  <c r="I12" i="4"/>
  <c r="H12" i="4"/>
  <c r="G12" i="4"/>
  <c r="L13" i="4"/>
  <c r="I10" i="4"/>
  <c r="L31" i="4" l="1"/>
  <c r="F6" i="4"/>
  <c r="G13" i="4"/>
  <c r="H13" i="4"/>
  <c r="I13" i="4"/>
  <c r="J13" i="4"/>
  <c r="K13" i="4"/>
  <c r="G14" i="4"/>
  <c r="H14" i="4"/>
  <c r="I14" i="4"/>
  <c r="J14" i="4"/>
  <c r="K14" i="4"/>
  <c r="L14" i="4"/>
  <c r="C15" i="4"/>
  <c r="D15" i="4"/>
  <c r="E15" i="4"/>
  <c r="F15" i="4"/>
  <c r="J15" i="4" s="1"/>
  <c r="G16" i="4"/>
  <c r="H16" i="4"/>
  <c r="I16" i="4"/>
  <c r="J16" i="4"/>
  <c r="K16" i="4"/>
  <c r="L16" i="4"/>
  <c r="G17" i="4"/>
  <c r="H17" i="4"/>
  <c r="I17" i="4"/>
  <c r="J17" i="4"/>
  <c r="K17" i="4"/>
  <c r="L17" i="4"/>
  <c r="G18" i="4"/>
  <c r="H18" i="4"/>
  <c r="I18" i="4"/>
  <c r="J18" i="4"/>
  <c r="K18" i="4"/>
  <c r="L18" i="4"/>
  <c r="C19" i="4"/>
  <c r="D19" i="4"/>
  <c r="H19" i="4" s="1"/>
  <c r="E19" i="4"/>
  <c r="F19" i="4"/>
  <c r="J19" i="4" s="1"/>
  <c r="I19" i="4"/>
  <c r="G20" i="4"/>
  <c r="H20" i="4"/>
  <c r="I20" i="4"/>
  <c r="J20" i="4"/>
  <c r="K20" i="4"/>
  <c r="L20" i="4"/>
  <c r="L19" i="4" l="1"/>
  <c r="G19" i="4"/>
  <c r="I15" i="4"/>
  <c r="H15" i="4"/>
  <c r="L15" i="4"/>
  <c r="G15" i="4"/>
  <c r="K15" i="4"/>
  <c r="K19" i="4"/>
  <c r="L57" i="4"/>
  <c r="K57" i="4"/>
  <c r="J57" i="4"/>
  <c r="I57" i="4"/>
  <c r="H57" i="4"/>
  <c r="G57" i="4"/>
  <c r="F56" i="4"/>
  <c r="E56" i="4"/>
  <c r="D56" i="4"/>
  <c r="C56" i="4"/>
  <c r="L55" i="4"/>
  <c r="K55" i="4"/>
  <c r="J55" i="4"/>
  <c r="I55" i="4"/>
  <c r="H55" i="4"/>
  <c r="G55" i="4"/>
  <c r="L54" i="4"/>
  <c r="K54" i="4"/>
  <c r="J54" i="4"/>
  <c r="I54" i="4"/>
  <c r="H54" i="4"/>
  <c r="G54" i="4"/>
  <c r="F53" i="4"/>
  <c r="E53" i="4"/>
  <c r="L53" i="4" s="1"/>
  <c r="D53" i="4"/>
  <c r="H53" i="4" s="1"/>
  <c r="C53" i="4"/>
  <c r="L52" i="4"/>
  <c r="K52" i="4"/>
  <c r="J52" i="4"/>
  <c r="I52" i="4"/>
  <c r="H52" i="4"/>
  <c r="G52" i="4"/>
  <c r="L50" i="4"/>
  <c r="K50" i="4"/>
  <c r="J50" i="4"/>
  <c r="I50" i="4"/>
  <c r="H50" i="4"/>
  <c r="G50" i="4"/>
  <c r="L49" i="4"/>
  <c r="K49" i="4"/>
  <c r="J49" i="4"/>
  <c r="I49" i="4"/>
  <c r="H49" i="4"/>
  <c r="G49" i="4"/>
  <c r="F48" i="4"/>
  <c r="E48" i="4"/>
  <c r="D48" i="4"/>
  <c r="C48" i="4"/>
  <c r="L47" i="4"/>
  <c r="K47" i="4"/>
  <c r="J47" i="4"/>
  <c r="I47" i="4"/>
  <c r="H47" i="4"/>
  <c r="G47" i="4"/>
  <c r="L46" i="4"/>
  <c r="K46" i="4"/>
  <c r="J46" i="4"/>
  <c r="I46" i="4"/>
  <c r="H46" i="4"/>
  <c r="G46" i="4"/>
  <c r="K45" i="4"/>
  <c r="J45" i="4"/>
  <c r="I45" i="4"/>
  <c r="H45" i="4"/>
  <c r="G45" i="4"/>
  <c r="L44" i="4"/>
  <c r="K44" i="4"/>
  <c r="J44" i="4"/>
  <c r="I44" i="4"/>
  <c r="H44" i="4"/>
  <c r="G44" i="4"/>
  <c r="F43" i="4"/>
  <c r="E43" i="4"/>
  <c r="D43" i="4"/>
  <c r="C43" i="4"/>
  <c r="K42" i="4"/>
  <c r="J42" i="4"/>
  <c r="H42" i="4"/>
  <c r="G42" i="4"/>
  <c r="F41" i="4"/>
  <c r="E41" i="4"/>
  <c r="D41" i="4"/>
  <c r="C41" i="4"/>
  <c r="L40" i="4"/>
  <c r="K40" i="4"/>
  <c r="J40" i="4"/>
  <c r="I40" i="4"/>
  <c r="H40" i="4"/>
  <c r="G40" i="4"/>
  <c r="L39" i="4"/>
  <c r="K39" i="4"/>
  <c r="J39" i="4"/>
  <c r="I39" i="4"/>
  <c r="H39" i="4"/>
  <c r="G39" i="4"/>
  <c r="F38" i="4"/>
  <c r="E38" i="4"/>
  <c r="D38" i="4"/>
  <c r="C38" i="4"/>
  <c r="L37" i="4"/>
  <c r="K37" i="4"/>
  <c r="J37" i="4"/>
  <c r="I37" i="4"/>
  <c r="H37" i="4"/>
  <c r="G37" i="4"/>
  <c r="L36" i="4"/>
  <c r="K36" i="4"/>
  <c r="J36" i="4"/>
  <c r="I36" i="4"/>
  <c r="H36" i="4"/>
  <c r="G36" i="4"/>
  <c r="L35" i="4"/>
  <c r="K35" i="4"/>
  <c r="J35" i="4"/>
  <c r="I35" i="4"/>
  <c r="H35" i="4"/>
  <c r="G35" i="4"/>
  <c r="L34" i="4"/>
  <c r="K34" i="4"/>
  <c r="J34" i="4"/>
  <c r="I34" i="4"/>
  <c r="H34" i="4"/>
  <c r="G34" i="4"/>
  <c r="L33" i="4"/>
  <c r="K33" i="4"/>
  <c r="J33" i="4"/>
  <c r="I33" i="4"/>
  <c r="H33" i="4"/>
  <c r="G33" i="4"/>
  <c r="F32" i="4"/>
  <c r="E32" i="4"/>
  <c r="D32" i="4"/>
  <c r="C32" i="4"/>
  <c r="K31" i="4"/>
  <c r="J31" i="4"/>
  <c r="H31" i="4"/>
  <c r="G31" i="4"/>
  <c r="F30" i="4"/>
  <c r="E30" i="4"/>
  <c r="D30" i="4"/>
  <c r="C30" i="4"/>
  <c r="L29" i="4"/>
  <c r="K29" i="4"/>
  <c r="J29" i="4"/>
  <c r="I29" i="4"/>
  <c r="H29" i="4"/>
  <c r="G29" i="4"/>
  <c r="L28" i="4"/>
  <c r="K28" i="4"/>
  <c r="J28" i="4"/>
  <c r="I28" i="4"/>
  <c r="H28" i="4"/>
  <c r="G28" i="4"/>
  <c r="L27" i="4"/>
  <c r="K27" i="4"/>
  <c r="J27" i="4"/>
  <c r="I27" i="4"/>
  <c r="H27" i="4"/>
  <c r="G27" i="4"/>
  <c r="L26" i="4"/>
  <c r="K26" i="4"/>
  <c r="J26" i="4"/>
  <c r="I26" i="4"/>
  <c r="H26" i="4"/>
  <c r="G26" i="4"/>
  <c r="F25" i="4"/>
  <c r="E25" i="4"/>
  <c r="D25" i="4"/>
  <c r="C25" i="4"/>
  <c r="L24" i="4"/>
  <c r="K24" i="4"/>
  <c r="J24" i="4"/>
  <c r="I24" i="4"/>
  <c r="H24" i="4"/>
  <c r="G24" i="4"/>
  <c r="L23" i="4"/>
  <c r="K23" i="4"/>
  <c r="J23" i="4"/>
  <c r="I23" i="4"/>
  <c r="H23" i="4"/>
  <c r="G23" i="4"/>
  <c r="L22" i="4"/>
  <c r="K22" i="4"/>
  <c r="J22" i="4"/>
  <c r="I22" i="4"/>
  <c r="H22" i="4"/>
  <c r="G22" i="4"/>
  <c r="L21" i="4"/>
  <c r="K21" i="4"/>
  <c r="J21" i="4"/>
  <c r="I21" i="4"/>
  <c r="H21" i="4"/>
  <c r="G21" i="4"/>
  <c r="L11" i="4"/>
  <c r="K11" i="4"/>
  <c r="J11" i="4"/>
  <c r="I11" i="4"/>
  <c r="H11" i="4"/>
  <c r="G11" i="4"/>
  <c r="K10" i="4"/>
  <c r="J10" i="4"/>
  <c r="H10" i="4"/>
  <c r="G10" i="4"/>
  <c r="L9" i="4"/>
  <c r="K9" i="4"/>
  <c r="J9" i="4"/>
  <c r="I9" i="4"/>
  <c r="H9" i="4"/>
  <c r="G9" i="4"/>
  <c r="L8" i="4"/>
  <c r="K8" i="4"/>
  <c r="J8" i="4"/>
  <c r="I8" i="4"/>
  <c r="H8" i="4"/>
  <c r="G8" i="4"/>
  <c r="L7" i="4"/>
  <c r="K7" i="4"/>
  <c r="J7" i="4"/>
  <c r="I7" i="4"/>
  <c r="H7" i="4"/>
  <c r="G7" i="4"/>
  <c r="E6" i="4"/>
  <c r="D6" i="4"/>
  <c r="C6" i="4"/>
  <c r="I30" i="4" l="1"/>
  <c r="L30" i="4"/>
  <c r="H56" i="4"/>
  <c r="G53" i="4"/>
  <c r="L38" i="4"/>
  <c r="H25" i="4"/>
  <c r="H6" i="4"/>
  <c r="G43" i="4"/>
  <c r="K43" i="4"/>
  <c r="G38" i="4"/>
  <c r="H38" i="4"/>
  <c r="K30" i="4"/>
  <c r="G25" i="4"/>
  <c r="I25" i="4"/>
  <c r="I43" i="4"/>
  <c r="I6" i="4"/>
  <c r="K38" i="4"/>
  <c r="K41" i="4"/>
  <c r="K53" i="4"/>
  <c r="K25" i="4"/>
  <c r="J32" i="4"/>
  <c r="J48" i="4"/>
  <c r="J56" i="4"/>
  <c r="G56" i="4"/>
  <c r="K56" i="4"/>
  <c r="J53" i="4"/>
  <c r="G48" i="4"/>
  <c r="K48" i="4"/>
  <c r="H48" i="4"/>
  <c r="L48" i="4"/>
  <c r="H43" i="4"/>
  <c r="J43" i="4"/>
  <c r="H41" i="4"/>
  <c r="G41" i="4"/>
  <c r="J41" i="4"/>
  <c r="E5" i="4"/>
  <c r="J38" i="4"/>
  <c r="G32" i="4"/>
  <c r="H32" i="4"/>
  <c r="L32" i="4"/>
  <c r="K32" i="4"/>
  <c r="G30" i="4"/>
  <c r="H30" i="4"/>
  <c r="J25" i="4"/>
  <c r="D5" i="4"/>
  <c r="K6" i="4"/>
  <c r="G6" i="4"/>
  <c r="F5" i="4"/>
  <c r="L6" i="4"/>
  <c r="J30" i="4"/>
  <c r="I32" i="4"/>
  <c r="I38" i="4"/>
  <c r="I48" i="4"/>
  <c r="I53" i="4"/>
  <c r="C5" i="4"/>
  <c r="L25" i="4"/>
  <c r="L43" i="4"/>
  <c r="L56" i="4"/>
  <c r="J6" i="4"/>
  <c r="I5" i="4" l="1"/>
  <c r="G5" i="4"/>
  <c r="L5" i="4"/>
  <c r="K5" i="4"/>
  <c r="J5" i="4"/>
  <c r="H5" i="4"/>
</calcChain>
</file>

<file path=xl/sharedStrings.xml><?xml version="1.0" encoding="utf-8"?>
<sst xmlns="http://schemas.openxmlformats.org/spreadsheetml/2006/main" count="120" uniqueCount="120">
  <si>
    <t>1202</t>
  </si>
  <si>
    <t>Периодическая печать и издательства</t>
  </si>
  <si>
    <t>1201</t>
  </si>
  <si>
    <t>Телевидение и радиовещание</t>
  </si>
  <si>
    <t>1200</t>
  </si>
  <si>
    <t>СРЕДСТВА МАССОВОЙ ИНФОРМАЦИИ</t>
  </si>
  <si>
    <t>1105</t>
  </si>
  <si>
    <t>Другие вопросы в области физической культуры и спорта</t>
  </si>
  <si>
    <t>1102</t>
  </si>
  <si>
    <t>Массовый спорт</t>
  </si>
  <si>
    <t>1101</t>
  </si>
  <si>
    <t>Физическая культура</t>
  </si>
  <si>
    <t>1100</t>
  </si>
  <si>
    <t>ФИЗИЧЕСКАЯ КУЛЬТУРА И СПОРТ</t>
  </si>
  <si>
    <t>1006</t>
  </si>
  <si>
    <t>Другие вопросы в области социальной политики</t>
  </si>
  <si>
    <t>1004</t>
  </si>
  <si>
    <t>Охрана семьи и детства</t>
  </si>
  <si>
    <t>1003</t>
  </si>
  <si>
    <t>Социальное обеспечение населения</t>
  </si>
  <si>
    <t>1001</t>
  </si>
  <si>
    <t>Пенсионное обеспечение</t>
  </si>
  <si>
    <t>1000</t>
  </si>
  <si>
    <t>СОЦИАЛЬНАЯ ПОЛИТИКА</t>
  </si>
  <si>
    <t>0909</t>
  </si>
  <si>
    <t>Другие вопросы в области здравоохранения</t>
  </si>
  <si>
    <t>0900</t>
  </si>
  <si>
    <t>ЗДРАВООХРАНЕНИЕ</t>
  </si>
  <si>
    <t>0804</t>
  </si>
  <si>
    <t>Другие вопросы в области культуры, кинематографии</t>
  </si>
  <si>
    <t>0801</t>
  </si>
  <si>
    <t>Культура</t>
  </si>
  <si>
    <t>0800</t>
  </si>
  <si>
    <t>КУЛЬТУРА, КИНЕМАТОГРАФИЯ</t>
  </si>
  <si>
    <t>0709</t>
  </si>
  <si>
    <t>Другие вопросы в области образования</t>
  </si>
  <si>
    <t>0707</t>
  </si>
  <si>
    <t>Молодежная политика</t>
  </si>
  <si>
    <t>0703</t>
  </si>
  <si>
    <t>Дополнительное образование детей</t>
  </si>
  <si>
    <t>0702</t>
  </si>
  <si>
    <t>Общее образование</t>
  </si>
  <si>
    <t>0701</t>
  </si>
  <si>
    <t>Дошкольное образование</t>
  </si>
  <si>
    <t>0700</t>
  </si>
  <si>
    <t>ОБРАЗОВАНИЕ</t>
  </si>
  <si>
    <t>0605</t>
  </si>
  <si>
    <t>Другие вопросы в области охраны окружающей среды</t>
  </si>
  <si>
    <t>0600</t>
  </si>
  <si>
    <t>ОХРАНА ОКРУЖАЮЩЕЙ СРЕДЫ</t>
  </si>
  <si>
    <t>0505</t>
  </si>
  <si>
    <t>Другие вопросы в области жилищно-коммунального хозяйства</t>
  </si>
  <si>
    <t>0503</t>
  </si>
  <si>
    <t>Благоустройство</t>
  </si>
  <si>
    <t>0502</t>
  </si>
  <si>
    <t>Коммунальное хозяйство</t>
  </si>
  <si>
    <t>0501</t>
  </si>
  <si>
    <t>Жилищное хозяйство</t>
  </si>
  <si>
    <t>0500</t>
  </si>
  <si>
    <t>ЖИЛИЩНО-КОММУНАЛЬНОЕ ХОЗЯЙСТВО</t>
  </si>
  <si>
    <t>0412</t>
  </si>
  <si>
    <t>Другие вопросы в области национальной экономики</t>
  </si>
  <si>
    <t>0409</t>
  </si>
  <si>
    <t>Дорожное хозяйство (дорожные фонды)</t>
  </si>
  <si>
    <t>0408</t>
  </si>
  <si>
    <t>Транспорт</t>
  </si>
  <si>
    <t>0405</t>
  </si>
  <si>
    <t>Сельское хозяйство и рыболовство</t>
  </si>
  <si>
    <t>0401</t>
  </si>
  <si>
    <t>Общеэкономические вопросы</t>
  </si>
  <si>
    <t>0400</t>
  </si>
  <si>
    <t>НАЦИОНАЛЬНАЯ ЭКОНОМИКА</t>
  </si>
  <si>
    <t>0314</t>
  </si>
  <si>
    <t>Другие вопросы в области национальной безопасности и правоохранительной деятельности</t>
  </si>
  <si>
    <t>0304</t>
  </si>
  <si>
    <t>Органы юстиции</t>
  </si>
  <si>
    <t>0300</t>
  </si>
  <si>
    <t>НАЦИОНАЛЬНАЯ БЕЗОПАСНОСТЬ И ПРАВООХРАНИТЕЛЬНАЯ ДЕЯТЕЛЬНОСТЬ</t>
  </si>
  <si>
    <t>0113</t>
  </si>
  <si>
    <t>Другие общегосударственные вопросы</t>
  </si>
  <si>
    <t>0111</t>
  </si>
  <si>
    <t>Резервные фонды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</si>
  <si>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</si>
  <si>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</si>
  <si>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0105</t>
  </si>
  <si>
    <t>Судебная система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</si>
  <si>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</si>
  <si>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</si>
  <si>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</si>
  <si>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</si>
  <si>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</si>
  <si>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</si>
  <si>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0100</t>
  </si>
  <si>
    <t>ОБЩЕГОСУДАРСТВЕННЫЕ ВОПРОСЫ</t>
  </si>
  <si>
    <t/>
  </si>
  <si>
    <t>РАСХОДЫ</t>
  </si>
  <si>
    <t>РзПр</t>
  </si>
  <si>
    <t xml:space="preserve"> Наименование</t>
  </si>
  <si>
    <t>Исполнение, руб.</t>
  </si>
  <si>
    <t xml:space="preserve">Отклонение от первоначального плана                   (гр.3-гр.6),  руб. </t>
  </si>
  <si>
    <t xml:space="preserve">Отклонение от уточненного плана                   (гр.4-гр.6),  руб. </t>
  </si>
  <si>
    <t>1300</t>
  </si>
  <si>
    <t>Обслуживание государственного (муниципального) внутреннего долга</t>
  </si>
  <si>
    <t>1301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</si>
  <si>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</si>
  <si>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</si>
  <si>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Спорт высших достижений</t>
  </si>
  <si>
    <t>1103</t>
  </si>
  <si>
    <t>Уточненный план на 2022 год, руб.</t>
  </si>
  <si>
    <t>в рублях</t>
  </si>
  <si>
    <t>ОБСЛУЖИВАНИЕ ГОСУДАРСТВЕННОГО (МУНИЦИПАЛЬНОГО) ДОЛГА</t>
  </si>
  <si>
    <t>Первоначальный план на 2022 год, руб.</t>
  </si>
  <si>
    <t>0107</t>
  </si>
  <si>
    <t>Обеспечение проведения выборов и референдумов</t>
  </si>
  <si>
    <t>Анализ исполнения расходов бюджета города Нефтеюганска за 1 полугодие 2022 года по разделам, подразделам классификации расходов</t>
  </si>
  <si>
    <t xml:space="preserve">Отклонение от плана                              1 полугодия                   (гр.5-гр.6),  руб. </t>
  </si>
  <si>
    <t>% исполнения к плану 1 полугодия  (гр.6/гр.5)*100</t>
  </si>
  <si>
    <t>План 1 полугодия  2022 года, руб.</t>
  </si>
  <si>
    <t>% исполнения к первоначальному плану (гр.6/гр.3)*100</t>
  </si>
  <si>
    <t>% исполнения к уточненному плану (гр.6/гр.4)*100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</si>
</sst>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2" fillId="0" borderId="0"/>
    <xf numFmtId="0" fontId="2" fillId="0" borderId="0"/>
    <xf numFmtId="0" fontId="1" fillId="0" borderId="0"/>
  </cellStyleXfs>
  <cellXfs count="19">
    <xf numFmtId="0" fontId="0" fillId="0" borderId="0" xfId="0"/>
    <xf numFmtId="0" fontId="3" fillId="0" borderId="0" xfId="0" applyFont="1"/>
    <xf numFmtId="49" fontId="3" fillId="0" borderId="1" xfId="0" applyNumberFormat="1" applyFont="1" applyBorder="1" applyAlignment="1" applyProtection="1">
      <alignment horizontal="center"/>
    </xf>
    <xf numFmtId="0" fontId="3" fillId="0" borderId="1" xfId="0" applyFont="1" applyBorder="1" applyAlignment="1" applyProtection="1">
      <alignment horizontal="left" wrapText="1"/>
    </xf>
    <xf numFmtId="0" fontId="4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right"/>
    </xf>
    <xf numFmtId="0" fontId="3" fillId="0" borderId="0" xfId="0" applyFont="1" applyFill="1"/>
    <xf numFmtId="0" fontId="4" fillId="0" borderId="2" xfId="0" applyFont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4" fontId="5" fillId="0" borderId="1" xfId="3" applyNumberFormat="1" applyFont="1" applyFill="1" applyBorder="1" applyAlignment="1">
      <alignment horizontal="center" vertical="center" wrapText="1"/>
    </xf>
    <xf numFmtId="0" fontId="0" fillId="0" borderId="0" xfId="0" applyFill="1"/>
    <xf numFmtId="0" fontId="4" fillId="0" borderId="1" xfId="0" applyFont="1" applyFill="1" applyBorder="1" applyAlignment="1">
      <alignment horizontal="center" vertical="center"/>
    </xf>
    <xf numFmtId="4" fontId="3" fillId="0" borderId="1" xfId="0" applyNumberFormat="1" applyFont="1" applyFill="1" applyBorder="1" applyAlignment="1" applyProtection="1">
      <alignment horizontal="right"/>
    </xf>
    <xf numFmtId="4" fontId="3" fillId="0" borderId="1" xfId="1" applyNumberFormat="1" applyFont="1" applyFill="1" applyBorder="1" applyAlignment="1">
      <alignment horizontal="right"/>
    </xf>
    <xf numFmtId="4" fontId="3" fillId="0" borderId="1" xfId="3" applyNumberFormat="1" applyFont="1" applyFill="1" applyBorder="1" applyAlignment="1">
      <alignment horizontal="right"/>
    </xf>
    <xf numFmtId="49" fontId="3" fillId="0" borderId="1" xfId="0" applyNumberFormat="1" applyFont="1" applyBorder="1" applyAlignment="1" applyProtection="1">
      <alignment horizontal="left" vertical="center" wrapText="1"/>
    </xf>
    <xf numFmtId="49" fontId="3" fillId="0" borderId="1" xfId="0" applyNumberFormat="1" applyFont="1" applyBorder="1" applyAlignment="1" applyProtection="1">
      <alignment horizontal="center" wrapText="1"/>
    </xf>
    <xf numFmtId="0" fontId="3" fillId="0" borderId="0" xfId="0" applyFont="1" applyFill="1" applyAlignment="1">
      <alignment horizontal="right"/>
    </xf>
    <xf numFmtId="0" fontId="3" fillId="0" borderId="0" xfId="0" applyFont="1" applyFill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3" xfId="3"/>
    <cellStyle name="Обычный 4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IJ57"/>
  <sheetViews>
    <sheetView tabSelected="1" topLeftCell="A4" zoomScale="75" zoomScaleNormal="75" workbookViewId="0">
      <selection activeCell="J15" sqref="J15"/>
    </sheetView>
  </sheetViews>
  <sheetFormatPr defaultColWidth="9.109375" defaultRowHeight="18" x14ac:dyDescent="0.35"/>
  <cols>
    <col min="1" max="1" width="61" style="1" customWidth="1"/>
    <col min="2" max="2" width="8.44140625" style="1" customWidth="1"/>
    <col min="3" max="3" width="21.88671875" style="6" customWidth="1"/>
    <col min="4" max="4" width="23.109375" style="1" customWidth="1"/>
    <col min="5" max="5" width="20.33203125" style="6" customWidth="1"/>
    <col min="6" max="6" width="20.44140625" style="1" customWidth="1"/>
    <col min="7" max="7" width="23.44140625" style="1" customWidth="1"/>
    <col min="8" max="9" width="21.88671875" style="1" customWidth="1"/>
    <col min="10" max="10" width="15.33203125" style="1" customWidth="1"/>
    <col min="11" max="11" width="17.5546875" style="1" customWidth="1"/>
    <col min="12" max="12" width="16.6640625" style="1" customWidth="1"/>
    <col min="13" max="16384" width="9.109375" style="1"/>
  </cols>
  <sheetData>
    <row r="1" spans="1:244" customFormat="1" ht="36" customHeight="1" x14ac:dyDescent="0.25">
      <c r="A1" s="18" t="s">
        <v>114</v>
      </c>
      <c r="B1" s="18"/>
      <c r="C1" s="18"/>
      <c r="D1" s="18"/>
      <c r="E1" s="18"/>
      <c r="F1" s="18"/>
      <c r="G1" s="18"/>
      <c r="H1" s="18"/>
      <c r="I1" s="18"/>
      <c r="J1" s="18"/>
      <c r="K1" s="18"/>
    </row>
    <row r="2" spans="1:244" customFormat="1" x14ac:dyDescent="0.35">
      <c r="A2" s="1"/>
      <c r="B2" s="1"/>
      <c r="C2" s="10"/>
      <c r="D2" s="5"/>
      <c r="E2" s="17"/>
      <c r="G2" s="6"/>
      <c r="K2" s="5"/>
      <c r="L2" s="5" t="s">
        <v>109</v>
      </c>
    </row>
    <row r="3" spans="1:244" customFormat="1" ht="85.5" customHeight="1" x14ac:dyDescent="0.35">
      <c r="A3" s="7" t="s">
        <v>97</v>
      </c>
      <c r="B3" s="7" t="s">
        <v>96</v>
      </c>
      <c r="C3" s="8" t="s">
        <v>111</v>
      </c>
      <c r="D3" s="9" t="s">
        <v>108</v>
      </c>
      <c r="E3" s="9" t="s">
        <v>117</v>
      </c>
      <c r="F3" s="9" t="s">
        <v>98</v>
      </c>
      <c r="G3" s="9" t="s">
        <v>99</v>
      </c>
      <c r="H3" s="9" t="s">
        <v>100</v>
      </c>
      <c r="I3" s="9" t="s">
        <v>115</v>
      </c>
      <c r="J3" s="9" t="s">
        <v>118</v>
      </c>
      <c r="K3" s="9" t="s">
        <v>119</v>
      </c>
      <c r="L3" s="9" t="s">
        <v>116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s="1"/>
      <c r="CA3" s="1"/>
      <c r="CB3" s="1"/>
      <c r="CC3" s="1"/>
      <c r="CD3" s="1"/>
      <c r="CE3" s="1"/>
      <c r="CF3" s="1"/>
      <c r="CG3" s="1"/>
      <c r="CH3" s="1"/>
      <c r="CI3" s="1"/>
      <c r="CJ3" s="1"/>
      <c r="CK3" s="1"/>
      <c r="CL3" s="1"/>
      <c r="CM3" s="1"/>
      <c r="CN3" s="1"/>
      <c r="CO3" s="1"/>
      <c r="CP3" s="1"/>
      <c r="CQ3" s="1"/>
      <c r="CR3" s="1"/>
      <c r="CS3" s="1"/>
      <c r="CT3" s="1"/>
      <c r="CU3" s="1"/>
      <c r="CV3" s="1"/>
      <c r="CW3" s="1"/>
      <c r="CX3" s="1"/>
      <c r="CY3" s="1"/>
      <c r="CZ3" s="1"/>
      <c r="DA3" s="1"/>
      <c r="DB3" s="1"/>
      <c r="DC3" s="1"/>
      <c r="DD3" s="1"/>
      <c r="DE3" s="1"/>
      <c r="DF3" s="1"/>
      <c r="DG3" s="1"/>
      <c r="DH3" s="1"/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s="1"/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</row>
    <row r="4" spans="1:244" customFormat="1" x14ac:dyDescent="0.35">
      <c r="A4" s="4">
        <v>1</v>
      </c>
      <c r="B4" s="4">
        <v>2</v>
      </c>
      <c r="C4" s="11">
        <v>3</v>
      </c>
      <c r="D4" s="11">
        <v>4</v>
      </c>
      <c r="E4" s="11">
        <v>5</v>
      </c>
      <c r="F4" s="11">
        <v>6</v>
      </c>
      <c r="G4" s="4">
        <v>7</v>
      </c>
      <c r="H4" s="4">
        <v>8</v>
      </c>
      <c r="I4" s="4">
        <v>9</v>
      </c>
      <c r="J4" s="4">
        <v>10</v>
      </c>
      <c r="K4" s="4">
        <v>11</v>
      </c>
      <c r="L4" s="4">
        <v>12</v>
      </c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  <c r="BT4" s="1"/>
      <c r="BU4" s="1"/>
      <c r="BV4" s="1"/>
      <c r="BW4" s="1"/>
      <c r="BX4" s="1"/>
      <c r="BY4" s="1"/>
      <c r="BZ4" s="1"/>
      <c r="CA4" s="1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  <c r="CO4" s="1"/>
      <c r="CP4" s="1"/>
      <c r="CQ4" s="1"/>
      <c r="CR4" s="1"/>
      <c r="CS4" s="1"/>
      <c r="CT4" s="1"/>
      <c r="CU4" s="1"/>
      <c r="CV4" s="1"/>
      <c r="CW4" s="1"/>
      <c r="CX4" s="1"/>
      <c r="CY4" s="1"/>
      <c r="CZ4" s="1"/>
      <c r="DA4" s="1"/>
      <c r="DB4" s="1"/>
      <c r="DC4" s="1"/>
      <c r="DD4" s="1"/>
      <c r="DE4" s="1"/>
      <c r="DF4" s="1"/>
      <c r="DG4" s="1"/>
      <c r="DH4" s="1"/>
      <c r="DI4" s="1"/>
      <c r="DJ4" s="1"/>
      <c r="DK4" s="1"/>
      <c r="DL4" s="1"/>
      <c r="DM4" s="1"/>
      <c r="DN4" s="1"/>
      <c r="DO4" s="1"/>
      <c r="DP4" s="1"/>
      <c r="DQ4" s="1"/>
      <c r="DR4" s="1"/>
      <c r="DS4" s="1"/>
      <c r="DT4" s="1"/>
      <c r="DU4" s="1"/>
      <c r="DV4" s="1"/>
      <c r="DW4" s="1"/>
      <c r="DX4" s="1"/>
      <c r="DY4" s="1"/>
      <c r="DZ4" s="1"/>
      <c r="EA4" s="1"/>
      <c r="EB4" s="1"/>
      <c r="EC4" s="1"/>
      <c r="ED4" s="1"/>
      <c r="EE4" s="1"/>
      <c r="EF4" s="1"/>
      <c r="EG4" s="1"/>
      <c r="EH4" s="1"/>
      <c r="EI4" s="1"/>
      <c r="EJ4" s="1"/>
      <c r="EK4" s="1"/>
      <c r="EL4" s="1"/>
      <c r="EM4" s="1"/>
      <c r="EN4" s="1"/>
      <c r="EO4" s="1"/>
      <c r="EP4" s="1"/>
      <c r="EQ4" s="1"/>
      <c r="ER4" s="1"/>
      <c r="ES4" s="1"/>
      <c r="ET4" s="1"/>
      <c r="EU4" s="1"/>
      <c r="EV4" s="1"/>
      <c r="EW4" s="1"/>
      <c r="EX4" s="1"/>
      <c r="EY4" s="1"/>
      <c r="EZ4" s="1"/>
      <c r="FA4" s="1"/>
      <c r="FB4" s="1"/>
      <c r="FC4" s="1"/>
      <c r="FD4" s="1"/>
      <c r="FE4" s="1"/>
      <c r="FF4" s="1"/>
      <c r="FG4" s="1"/>
      <c r="FH4" s="1"/>
      <c r="FI4" s="1"/>
      <c r="FJ4" s="1"/>
      <c r="FK4" s="1"/>
      <c r="FL4" s="1"/>
      <c r="FM4" s="1"/>
      <c r="FN4" s="1"/>
      <c r="FO4" s="1"/>
      <c r="FP4" s="1"/>
      <c r="FQ4" s="1"/>
      <c r="FR4" s="1"/>
      <c r="FS4" s="1"/>
      <c r="FT4" s="1"/>
      <c r="FU4" s="1"/>
      <c r="FV4" s="1"/>
      <c r="FW4" s="1"/>
      <c r="FX4" s="1"/>
      <c r="FY4" s="1"/>
      <c r="FZ4" s="1"/>
      <c r="GA4" s="1"/>
      <c r="GB4" s="1"/>
      <c r="GC4" s="1"/>
      <c r="GD4" s="1"/>
      <c r="GE4" s="1"/>
      <c r="GF4" s="1"/>
      <c r="GG4" s="1"/>
      <c r="GH4" s="1"/>
      <c r="GI4" s="1"/>
      <c r="GJ4" s="1"/>
      <c r="GK4" s="1"/>
      <c r="GL4" s="1"/>
      <c r="GM4" s="1"/>
      <c r="GN4" s="1"/>
      <c r="GO4" s="1"/>
      <c r="GP4" s="1"/>
      <c r="GQ4" s="1"/>
      <c r="GR4" s="1"/>
      <c r="GS4" s="1"/>
      <c r="GT4" s="1"/>
      <c r="GU4" s="1"/>
      <c r="GV4" s="1"/>
      <c r="GW4" s="1"/>
      <c r="GX4" s="1"/>
      <c r="GY4" s="1"/>
      <c r="GZ4" s="1"/>
      <c r="HA4" s="1"/>
      <c r="HB4" s="1"/>
      <c r="HC4" s="1"/>
      <c r="HD4" s="1"/>
      <c r="HE4" s="1"/>
      <c r="HF4" s="1"/>
      <c r="HG4" s="1"/>
      <c r="HH4" s="1"/>
      <c r="HI4" s="1"/>
      <c r="HJ4" s="1"/>
      <c r="HK4" s="1"/>
      <c r="HL4" s="1"/>
      <c r="HM4" s="1"/>
      <c r="HN4" s="1"/>
      <c r="HO4" s="1"/>
      <c r="HP4" s="1"/>
      <c r="HQ4" s="1"/>
      <c r="HR4" s="1"/>
      <c r="HS4" s="1"/>
      <c r="HT4" s="1"/>
      <c r="HU4" s="1"/>
      <c r="HV4" s="1"/>
      <c r="HW4" s="1"/>
      <c r="HX4" s="1"/>
      <c r="HY4" s="1"/>
      <c r="HZ4" s="1"/>
      <c r="IA4" s="1"/>
      <c r="IB4" s="1"/>
      <c r="IC4" s="1"/>
      <c r="ID4" s="1"/>
      <c r="IE4" s="1"/>
      <c r="IF4" s="1"/>
      <c r="IG4" s="1"/>
      <c r="IH4" s="1"/>
      <c r="II4" s="1"/>
      <c r="IJ4" s="1"/>
    </row>
    <row r="5" spans="1:244" x14ac:dyDescent="0.35">
      <c r="A5" s="3" t="s">
        <v>95</v>
      </c>
      <c r="B5" s="2" t="s">
        <v>94</v>
      </c>
      <c r="C5" s="12">
        <f>C6+C15+C19+C25+C30+C32+C38+C41+C43+C48+C53+C56</f>
        <v>12382233450</v>
      </c>
      <c r="D5" s="12">
        <f>D6+D15+D19+D25+D30+D32+D38+D41+D43+D48+D53+D56</f>
        <v>13060160626.859999</v>
      </c>
      <c r="E5" s="12">
        <f>E6+E15+E19+E25+E30+E32+E38+E41+E43+E48+E53+E56</f>
        <v>5560135941.7299995</v>
      </c>
      <c r="F5" s="12">
        <f>F6+F15+F19+F25+F30+F32+F38+F41+F43+F48+F53+F56</f>
        <v>4773038849.1300001</v>
      </c>
      <c r="G5" s="13">
        <f>C5-F5</f>
        <v>7609194600.8699999</v>
      </c>
      <c r="H5" s="13">
        <f>D5-F5</f>
        <v>8287121777.7299986</v>
      </c>
      <c r="I5" s="13">
        <f>E5-F5</f>
        <v>787097092.59999943</v>
      </c>
      <c r="J5" s="13">
        <f>F5/C5*100</f>
        <v>38.547479082862871</v>
      </c>
      <c r="K5" s="14">
        <f>F5/D5*100</f>
        <v>36.546555478908857</v>
      </c>
      <c r="L5" s="14">
        <f>F5/E5*100</f>
        <v>85.843923586603893</v>
      </c>
    </row>
    <row r="6" spans="1:244" x14ac:dyDescent="0.35">
      <c r="A6" s="3" t="s">
        <v>93</v>
      </c>
      <c r="B6" s="2" t="s">
        <v>92</v>
      </c>
      <c r="C6" s="12">
        <f>SUM(C7:C14)</f>
        <v>742983900</v>
      </c>
      <c r="D6" s="12">
        <f>SUM(D7:D14)</f>
        <v>831947209</v>
      </c>
      <c r="E6" s="12">
        <f>SUM(E7:E14)</f>
        <v>440711931</v>
      </c>
      <c r="F6" s="12">
        <f>SUM(F7:F14)</f>
        <v>342391892.25</v>
      </c>
      <c r="G6" s="13">
        <f t="shared" ref="G6:G57" si="0">C6-F6</f>
        <v>400592007.75</v>
      </c>
      <c r="H6" s="13">
        <f t="shared" ref="H6:H57" si="1">D6-F6</f>
        <v>489555316.75</v>
      </c>
      <c r="I6" s="13">
        <f t="shared" ref="I6:I57" si="2">E6-F6</f>
        <v>98320038.75</v>
      </c>
      <c r="J6" s="13">
        <f t="shared" ref="J6:J57" si="3">F6/C6*100</f>
        <v>46.083352849234018</v>
      </c>
      <c r="K6" s="14">
        <f t="shared" ref="K6:K57" si="4">F6/D6*100</f>
        <v>41.155483009739861</v>
      </c>
      <c r="L6" s="14">
        <f t="shared" ref="L6:L57" si="5">F6/E6*100</f>
        <v>77.690633760037684</v>
      </c>
    </row>
    <row r="7" spans="1:244" ht="54" x14ac:dyDescent="0.35">
      <c r="A7" s="3" t="s">
        <v>91</v>
      </c>
      <c r="B7" s="2" t="s">
        <v>90</v>
      </c>
      <c r="C7" s="12">
        <v>5970500</v>
      </c>
      <c r="D7" s="13">
        <v>5970500</v>
      </c>
      <c r="E7" s="12">
        <v>3668300</v>
      </c>
      <c r="F7" s="13">
        <v>2479158.19</v>
      </c>
      <c r="G7" s="13">
        <f t="shared" si="0"/>
        <v>3491341.81</v>
      </c>
      <c r="H7" s="13">
        <f t="shared" si="1"/>
        <v>3491341.81</v>
      </c>
      <c r="I7" s="13">
        <f t="shared" si="2"/>
        <v>1189141.81</v>
      </c>
      <c r="J7" s="13">
        <f t="shared" si="3"/>
        <v>41.523460179214474</v>
      </c>
      <c r="K7" s="14">
        <f t="shared" si="4"/>
        <v>41.523460179214474</v>
      </c>
      <c r="L7" s="14">
        <f t="shared" si="5"/>
        <v>67.58329989368373</v>
      </c>
    </row>
    <row r="8" spans="1:244" ht="72" x14ac:dyDescent="0.35">
      <c r="A8" s="3" t="s">
        <v>89</v>
      </c>
      <c r="B8" s="2" t="s">
        <v>88</v>
      </c>
      <c r="C8" s="12">
        <v>29208200</v>
      </c>
      <c r="D8" s="13">
        <v>30224756</v>
      </c>
      <c r="E8" s="12">
        <v>15485694</v>
      </c>
      <c r="F8" s="13">
        <v>13974401.470000001</v>
      </c>
      <c r="G8" s="13">
        <f t="shared" si="0"/>
        <v>15233798.529999999</v>
      </c>
      <c r="H8" s="13">
        <f t="shared" si="1"/>
        <v>16250354.529999999</v>
      </c>
      <c r="I8" s="13">
        <f t="shared" si="2"/>
        <v>1511292.5299999993</v>
      </c>
      <c r="J8" s="13">
        <f t="shared" si="3"/>
        <v>47.844103607890936</v>
      </c>
      <c r="K8" s="14">
        <f t="shared" si="4"/>
        <v>46.234952136586315</v>
      </c>
      <c r="L8" s="14">
        <f t="shared" si="5"/>
        <v>90.2407181105348</v>
      </c>
    </row>
    <row r="9" spans="1:244" ht="72" x14ac:dyDescent="0.35">
      <c r="A9" s="3" t="s">
        <v>87</v>
      </c>
      <c r="B9" s="2" t="s">
        <v>86</v>
      </c>
      <c r="C9" s="12">
        <v>220263700</v>
      </c>
      <c r="D9" s="13">
        <v>220849127</v>
      </c>
      <c r="E9" s="12">
        <v>114829210</v>
      </c>
      <c r="F9" s="13">
        <v>97014876.680000007</v>
      </c>
      <c r="G9" s="13">
        <f t="shared" si="0"/>
        <v>123248823.31999999</v>
      </c>
      <c r="H9" s="13">
        <f t="shared" si="1"/>
        <v>123834250.31999999</v>
      </c>
      <c r="I9" s="13">
        <f t="shared" si="2"/>
        <v>17814333.319999993</v>
      </c>
      <c r="J9" s="13">
        <f t="shared" si="3"/>
        <v>44.044877426466549</v>
      </c>
      <c r="K9" s="14">
        <f t="shared" si="4"/>
        <v>43.92812323863069</v>
      </c>
      <c r="L9" s="14">
        <f t="shared" si="5"/>
        <v>84.486235409962333</v>
      </c>
    </row>
    <row r="10" spans="1:244" x14ac:dyDescent="0.35">
      <c r="A10" s="3" t="s">
        <v>85</v>
      </c>
      <c r="B10" s="2" t="s">
        <v>84</v>
      </c>
      <c r="C10" s="12">
        <v>9700</v>
      </c>
      <c r="D10" s="13">
        <v>9700</v>
      </c>
      <c r="E10" s="12">
        <v>0</v>
      </c>
      <c r="F10" s="13">
        <v>0</v>
      </c>
      <c r="G10" s="13">
        <f t="shared" si="0"/>
        <v>9700</v>
      </c>
      <c r="H10" s="13">
        <f t="shared" si="1"/>
        <v>9700</v>
      </c>
      <c r="I10" s="13">
        <f t="shared" si="2"/>
        <v>0</v>
      </c>
      <c r="J10" s="13">
        <f t="shared" si="3"/>
        <v>0</v>
      </c>
      <c r="K10" s="14">
        <f t="shared" si="4"/>
        <v>0</v>
      </c>
      <c r="L10" s="14">
        <v>0</v>
      </c>
    </row>
    <row r="11" spans="1:244" ht="54" x14ac:dyDescent="0.35">
      <c r="A11" s="3" t="s">
        <v>83</v>
      </c>
      <c r="B11" s="2" t="s">
        <v>82</v>
      </c>
      <c r="C11" s="12">
        <v>98566800</v>
      </c>
      <c r="D11" s="13">
        <v>105212668</v>
      </c>
      <c r="E11" s="12">
        <v>54939953</v>
      </c>
      <c r="F11" s="13">
        <v>44754740.939999998</v>
      </c>
      <c r="G11" s="13">
        <f t="shared" si="0"/>
        <v>53812059.060000002</v>
      </c>
      <c r="H11" s="13">
        <f t="shared" si="1"/>
        <v>60457927.060000002</v>
      </c>
      <c r="I11" s="13">
        <f t="shared" si="2"/>
        <v>10185212.060000002</v>
      </c>
      <c r="J11" s="13">
        <f t="shared" si="3"/>
        <v>45.405492457906718</v>
      </c>
      <c r="K11" s="14">
        <f t="shared" si="4"/>
        <v>42.537407130479757</v>
      </c>
      <c r="L11" s="14">
        <f t="shared" si="5"/>
        <v>81.461192622425429</v>
      </c>
    </row>
    <row r="12" spans="1:244" x14ac:dyDescent="0.35">
      <c r="A12" s="3" t="s">
        <v>113</v>
      </c>
      <c r="B12" s="2" t="s">
        <v>112</v>
      </c>
      <c r="C12" s="12"/>
      <c r="D12" s="13">
        <v>2594185</v>
      </c>
      <c r="E12" s="12">
        <v>0</v>
      </c>
      <c r="F12" s="13">
        <v>0</v>
      </c>
      <c r="G12" s="13">
        <f t="shared" si="0"/>
        <v>0</v>
      </c>
      <c r="H12" s="13">
        <f t="shared" si="1"/>
        <v>2594185</v>
      </c>
      <c r="I12" s="13">
        <f t="shared" si="2"/>
        <v>0</v>
      </c>
      <c r="J12" s="13">
        <v>0</v>
      </c>
      <c r="K12" s="14">
        <f t="shared" ref="K12" si="6">F12/D12*100</f>
        <v>0</v>
      </c>
      <c r="L12" s="14">
        <v>0</v>
      </c>
    </row>
    <row r="13" spans="1:244" x14ac:dyDescent="0.35">
      <c r="A13" s="3" t="s">
        <v>81</v>
      </c>
      <c r="B13" s="2" t="s">
        <v>80</v>
      </c>
      <c r="C13" s="12">
        <v>5000000</v>
      </c>
      <c r="D13" s="13">
        <v>33695198</v>
      </c>
      <c r="E13" s="12">
        <v>31195198</v>
      </c>
      <c r="F13" s="13">
        <v>0</v>
      </c>
      <c r="G13" s="13">
        <f t="shared" si="0"/>
        <v>5000000</v>
      </c>
      <c r="H13" s="13">
        <f t="shared" si="1"/>
        <v>33695198</v>
      </c>
      <c r="I13" s="13">
        <f t="shared" si="2"/>
        <v>31195198</v>
      </c>
      <c r="J13" s="13">
        <f t="shared" si="3"/>
        <v>0</v>
      </c>
      <c r="K13" s="14">
        <f t="shared" si="4"/>
        <v>0</v>
      </c>
      <c r="L13" s="14">
        <f t="shared" si="5"/>
        <v>0</v>
      </c>
    </row>
    <row r="14" spans="1:244" x14ac:dyDescent="0.35">
      <c r="A14" s="3" t="s">
        <v>79</v>
      </c>
      <c r="B14" s="2" t="s">
        <v>78</v>
      </c>
      <c r="C14" s="12">
        <v>383965000</v>
      </c>
      <c r="D14" s="13">
        <v>433391075</v>
      </c>
      <c r="E14" s="12">
        <v>220593576</v>
      </c>
      <c r="F14" s="13">
        <v>184168714.97</v>
      </c>
      <c r="G14" s="13">
        <f t="shared" si="0"/>
        <v>199796285.03</v>
      </c>
      <c r="H14" s="13">
        <f t="shared" si="1"/>
        <v>249222360.03</v>
      </c>
      <c r="I14" s="13">
        <f t="shared" si="2"/>
        <v>36424861.030000001</v>
      </c>
      <c r="J14" s="13">
        <f t="shared" si="3"/>
        <v>47.964974664357428</v>
      </c>
      <c r="K14" s="14">
        <f t="shared" si="4"/>
        <v>42.494810251918544</v>
      </c>
      <c r="L14" s="14">
        <f t="shared" si="5"/>
        <v>83.48779611333741</v>
      </c>
    </row>
    <row r="15" spans="1:244" ht="36" x14ac:dyDescent="0.35">
      <c r="A15" s="3" t="s">
        <v>77</v>
      </c>
      <c r="B15" s="2" t="s">
        <v>76</v>
      </c>
      <c r="C15" s="12">
        <f>SUM(C16:C18)</f>
        <v>43124900</v>
      </c>
      <c r="D15" s="12">
        <f t="shared" ref="D15:F15" si="7">SUM(D16:D18)</f>
        <v>49082273</v>
      </c>
      <c r="E15" s="12">
        <f t="shared" si="7"/>
        <v>20995930</v>
      </c>
      <c r="F15" s="12">
        <f t="shared" si="7"/>
        <v>17070486.770000003</v>
      </c>
      <c r="G15" s="13">
        <f t="shared" si="0"/>
        <v>26054413.229999997</v>
      </c>
      <c r="H15" s="13">
        <f t="shared" si="1"/>
        <v>32011786.229999997</v>
      </c>
      <c r="I15" s="13">
        <f t="shared" si="2"/>
        <v>3925443.2299999967</v>
      </c>
      <c r="J15" s="13">
        <f t="shared" si="3"/>
        <v>39.58382922627068</v>
      </c>
      <c r="K15" s="14">
        <f t="shared" si="4"/>
        <v>34.779332183739747</v>
      </c>
      <c r="L15" s="14">
        <f t="shared" si="5"/>
        <v>81.30378968685838</v>
      </c>
    </row>
    <row r="16" spans="1:244" x14ac:dyDescent="0.35">
      <c r="A16" s="3" t="s">
        <v>75</v>
      </c>
      <c r="B16" s="2" t="s">
        <v>74</v>
      </c>
      <c r="C16" s="12">
        <v>11214100</v>
      </c>
      <c r="D16" s="13">
        <v>11214100</v>
      </c>
      <c r="E16" s="12">
        <v>5476670</v>
      </c>
      <c r="F16" s="13">
        <v>4749973.13</v>
      </c>
      <c r="G16" s="13">
        <f t="shared" si="0"/>
        <v>6464126.8700000001</v>
      </c>
      <c r="H16" s="13">
        <f t="shared" si="1"/>
        <v>6464126.8700000001</v>
      </c>
      <c r="I16" s="13">
        <f t="shared" si="2"/>
        <v>726696.87000000011</v>
      </c>
      <c r="J16" s="13">
        <f t="shared" si="3"/>
        <v>42.357149748976738</v>
      </c>
      <c r="K16" s="14">
        <f t="shared" si="4"/>
        <v>42.357149748976738</v>
      </c>
      <c r="L16" s="14">
        <f t="shared" si="5"/>
        <v>86.731045142394919</v>
      </c>
    </row>
    <row r="17" spans="1:12" ht="54" x14ac:dyDescent="0.35">
      <c r="A17" s="3" t="s">
        <v>104</v>
      </c>
      <c r="B17" s="2" t="s">
        <v>105</v>
      </c>
      <c r="C17" s="12">
        <v>28440300</v>
      </c>
      <c r="D17" s="13">
        <v>28820878</v>
      </c>
      <c r="E17" s="12">
        <v>14235837</v>
      </c>
      <c r="F17" s="13">
        <v>11113911.810000001</v>
      </c>
      <c r="G17" s="13">
        <f t="shared" si="0"/>
        <v>17326388.189999998</v>
      </c>
      <c r="H17" s="13">
        <f t="shared" si="1"/>
        <v>17706966.189999998</v>
      </c>
      <c r="I17" s="13">
        <f t="shared" si="2"/>
        <v>3121925.1899999995</v>
      </c>
      <c r="J17" s="13">
        <f t="shared" si="3"/>
        <v>39.078039999578067</v>
      </c>
      <c r="K17" s="14">
        <f t="shared" si="4"/>
        <v>38.5620167782536</v>
      </c>
      <c r="L17" s="14">
        <f t="shared" si="5"/>
        <v>78.069956898214002</v>
      </c>
    </row>
    <row r="18" spans="1:12" ht="36" x14ac:dyDescent="0.35">
      <c r="A18" s="3" t="s">
        <v>73</v>
      </c>
      <c r="B18" s="2" t="s">
        <v>72</v>
      </c>
      <c r="C18" s="12">
        <v>3470500</v>
      </c>
      <c r="D18" s="13">
        <v>9047295</v>
      </c>
      <c r="E18" s="12">
        <v>1283423</v>
      </c>
      <c r="F18" s="13">
        <v>1206601.83</v>
      </c>
      <c r="G18" s="13">
        <f t="shared" si="0"/>
        <v>2263898.17</v>
      </c>
      <c r="H18" s="13">
        <f t="shared" si="1"/>
        <v>7840693.1699999999</v>
      </c>
      <c r="I18" s="13">
        <f t="shared" si="2"/>
        <v>76821.169999999925</v>
      </c>
      <c r="J18" s="13">
        <f t="shared" si="3"/>
        <v>34.767377323152289</v>
      </c>
      <c r="K18" s="14">
        <f t="shared" si="4"/>
        <v>13.336603150444414</v>
      </c>
      <c r="L18" s="14">
        <f t="shared" si="5"/>
        <v>94.014353023126446</v>
      </c>
    </row>
    <row r="19" spans="1:12" x14ac:dyDescent="0.35">
      <c r="A19" s="3" t="s">
        <v>71</v>
      </c>
      <c r="B19" s="2" t="s">
        <v>70</v>
      </c>
      <c r="C19" s="12">
        <f>SUM(C20:C24)</f>
        <v>687093900</v>
      </c>
      <c r="D19" s="12">
        <f>SUM(D20:D24)</f>
        <v>787770152</v>
      </c>
      <c r="E19" s="12">
        <f>SUM(E20:E24)</f>
        <v>339730262</v>
      </c>
      <c r="F19" s="12">
        <f>SUM(F20:F24)</f>
        <v>281556347.88</v>
      </c>
      <c r="G19" s="13">
        <f t="shared" si="0"/>
        <v>405537552.12</v>
      </c>
      <c r="H19" s="13">
        <f t="shared" si="1"/>
        <v>506213804.12</v>
      </c>
      <c r="I19" s="13">
        <f t="shared" si="2"/>
        <v>58173914.120000005</v>
      </c>
      <c r="J19" s="13">
        <f t="shared" si="3"/>
        <v>40.977855847650517</v>
      </c>
      <c r="K19" s="14">
        <f t="shared" si="4"/>
        <v>35.740926102008494</v>
      </c>
      <c r="L19" s="14">
        <f t="shared" si="5"/>
        <v>82.876440333125217</v>
      </c>
    </row>
    <row r="20" spans="1:12" x14ac:dyDescent="0.35">
      <c r="A20" s="3" t="s">
        <v>69</v>
      </c>
      <c r="B20" s="2" t="s">
        <v>68</v>
      </c>
      <c r="C20" s="12">
        <v>5927700</v>
      </c>
      <c r="D20" s="13">
        <v>4523300</v>
      </c>
      <c r="E20" s="12">
        <v>1410000</v>
      </c>
      <c r="F20" s="13">
        <v>1407142.86</v>
      </c>
      <c r="G20" s="13">
        <f t="shared" si="0"/>
        <v>4520557.1399999997</v>
      </c>
      <c r="H20" s="13">
        <f t="shared" si="1"/>
        <v>3116157.1399999997</v>
      </c>
      <c r="I20" s="13">
        <f t="shared" si="2"/>
        <v>2857.1399999998976</v>
      </c>
      <c r="J20" s="13">
        <f t="shared" si="3"/>
        <v>23.73842907029708</v>
      </c>
      <c r="K20" s="14">
        <f t="shared" si="4"/>
        <v>31.108767050604651</v>
      </c>
      <c r="L20" s="14">
        <f t="shared" si="5"/>
        <v>99.797365957446814</v>
      </c>
    </row>
    <row r="21" spans="1:12" x14ac:dyDescent="0.35">
      <c r="A21" s="3" t="s">
        <v>67</v>
      </c>
      <c r="B21" s="2" t="s">
        <v>66</v>
      </c>
      <c r="C21" s="12">
        <v>67757900</v>
      </c>
      <c r="D21" s="13">
        <v>78196683</v>
      </c>
      <c r="E21" s="12">
        <v>36243800</v>
      </c>
      <c r="F21" s="13">
        <v>32067691.050000001</v>
      </c>
      <c r="G21" s="13">
        <f t="shared" si="0"/>
        <v>35690208.950000003</v>
      </c>
      <c r="H21" s="13">
        <f t="shared" si="1"/>
        <v>46128991.950000003</v>
      </c>
      <c r="I21" s="13">
        <f t="shared" si="2"/>
        <v>4176108.9499999993</v>
      </c>
      <c r="J21" s="13">
        <f t="shared" si="3"/>
        <v>47.326866756496294</v>
      </c>
      <c r="K21" s="14">
        <f t="shared" si="4"/>
        <v>41.009017032090732</v>
      </c>
      <c r="L21" s="14">
        <f t="shared" si="5"/>
        <v>88.477728742571145</v>
      </c>
    </row>
    <row r="22" spans="1:12" x14ac:dyDescent="0.35">
      <c r="A22" s="3" t="s">
        <v>65</v>
      </c>
      <c r="B22" s="2" t="s">
        <v>64</v>
      </c>
      <c r="C22" s="12">
        <v>297978400</v>
      </c>
      <c r="D22" s="13">
        <v>301606666</v>
      </c>
      <c r="E22" s="12">
        <v>122204729</v>
      </c>
      <c r="F22" s="13">
        <v>121615096.97</v>
      </c>
      <c r="G22" s="13">
        <f>C22-F22</f>
        <v>176363303.03</v>
      </c>
      <c r="H22" s="13">
        <f>D22-F22</f>
        <v>179991569.03</v>
      </c>
      <c r="I22" s="13">
        <f t="shared" si="2"/>
        <v>589632.03000000119</v>
      </c>
      <c r="J22" s="13">
        <f t="shared" si="3"/>
        <v>40.813393511073286</v>
      </c>
      <c r="K22" s="14">
        <f t="shared" si="4"/>
        <v>40.322416802949576</v>
      </c>
      <c r="L22" s="14">
        <f t="shared" si="5"/>
        <v>99.51750473584373</v>
      </c>
    </row>
    <row r="23" spans="1:12" x14ac:dyDescent="0.35">
      <c r="A23" s="3" t="s">
        <v>63</v>
      </c>
      <c r="B23" s="2" t="s">
        <v>62</v>
      </c>
      <c r="C23" s="12">
        <v>256734400</v>
      </c>
      <c r="D23" s="13">
        <v>341657874</v>
      </c>
      <c r="E23" s="12">
        <v>151116295</v>
      </c>
      <c r="F23" s="13">
        <v>106641517.68000001</v>
      </c>
      <c r="G23" s="13">
        <f t="shared" si="0"/>
        <v>150092882.31999999</v>
      </c>
      <c r="H23" s="13">
        <f t="shared" si="1"/>
        <v>235016356.31999999</v>
      </c>
      <c r="I23" s="13">
        <f t="shared" si="2"/>
        <v>44474777.319999993</v>
      </c>
      <c r="J23" s="13">
        <f t="shared" si="3"/>
        <v>41.537681619603767</v>
      </c>
      <c r="K23" s="14">
        <f t="shared" si="4"/>
        <v>31.212954770069196</v>
      </c>
      <c r="L23" s="14">
        <f t="shared" si="5"/>
        <v>70.569171696540081</v>
      </c>
    </row>
    <row r="24" spans="1:12" x14ac:dyDescent="0.35">
      <c r="A24" s="3" t="s">
        <v>61</v>
      </c>
      <c r="B24" s="2" t="s">
        <v>60</v>
      </c>
      <c r="C24" s="12">
        <v>58695500</v>
      </c>
      <c r="D24" s="13">
        <v>61785629</v>
      </c>
      <c r="E24" s="12">
        <v>28755438</v>
      </c>
      <c r="F24" s="13">
        <v>19824899.32</v>
      </c>
      <c r="G24" s="13">
        <f t="shared" si="0"/>
        <v>38870600.68</v>
      </c>
      <c r="H24" s="13">
        <f t="shared" si="1"/>
        <v>41960729.68</v>
      </c>
      <c r="I24" s="13">
        <f t="shared" si="2"/>
        <v>8930538.6799999997</v>
      </c>
      <c r="J24" s="13">
        <f t="shared" si="3"/>
        <v>33.775841964034719</v>
      </c>
      <c r="K24" s="14">
        <f t="shared" si="4"/>
        <v>32.086586542640852</v>
      </c>
      <c r="L24" s="14">
        <f t="shared" si="5"/>
        <v>68.943131104454054</v>
      </c>
    </row>
    <row r="25" spans="1:12" x14ac:dyDescent="0.35">
      <c r="A25" s="3" t="s">
        <v>59</v>
      </c>
      <c r="B25" s="2" t="s">
        <v>58</v>
      </c>
      <c r="C25" s="12">
        <f>SUM(C26:C29)</f>
        <v>3838453654</v>
      </c>
      <c r="D25" s="12">
        <f t="shared" ref="D25:F25" si="8">SUM(D26:D29)</f>
        <v>4411035936.3699999</v>
      </c>
      <c r="E25" s="12">
        <f t="shared" si="8"/>
        <v>922064809.73000002</v>
      </c>
      <c r="F25" s="12">
        <f t="shared" si="8"/>
        <v>845488734.1400001</v>
      </c>
      <c r="G25" s="13">
        <f t="shared" si="0"/>
        <v>2992964919.8599997</v>
      </c>
      <c r="H25" s="13">
        <f t="shared" si="1"/>
        <v>3565547202.2299995</v>
      </c>
      <c r="I25" s="13">
        <f t="shared" si="2"/>
        <v>76576075.589999914</v>
      </c>
      <c r="J25" s="13">
        <f t="shared" si="3"/>
        <v>22.026805853417766</v>
      </c>
      <c r="K25" s="14">
        <f t="shared" si="4"/>
        <v>19.167577556300373</v>
      </c>
      <c r="L25" s="14">
        <f t="shared" si="5"/>
        <v>91.695152576918858</v>
      </c>
    </row>
    <row r="26" spans="1:12" x14ac:dyDescent="0.35">
      <c r="A26" s="3" t="s">
        <v>57</v>
      </c>
      <c r="B26" s="2" t="s">
        <v>56</v>
      </c>
      <c r="C26" s="12">
        <v>2199478000</v>
      </c>
      <c r="D26" s="13">
        <v>2827887482</v>
      </c>
      <c r="E26" s="12">
        <v>341623929</v>
      </c>
      <c r="F26" s="13">
        <v>334719294.69</v>
      </c>
      <c r="G26" s="13">
        <f t="shared" si="0"/>
        <v>1864758705.3099999</v>
      </c>
      <c r="H26" s="13">
        <f t="shared" si="1"/>
        <v>2493168187.3099999</v>
      </c>
      <c r="I26" s="13">
        <f t="shared" si="2"/>
        <v>6904634.3100000024</v>
      </c>
      <c r="J26" s="13">
        <f t="shared" si="3"/>
        <v>15.218124240842601</v>
      </c>
      <c r="K26" s="14">
        <f t="shared" si="4"/>
        <v>11.836372444821338</v>
      </c>
      <c r="L26" s="14">
        <f t="shared" si="5"/>
        <v>97.978878607768721</v>
      </c>
    </row>
    <row r="27" spans="1:12" x14ac:dyDescent="0.35">
      <c r="A27" s="3" t="s">
        <v>55</v>
      </c>
      <c r="B27" s="2" t="s">
        <v>54</v>
      </c>
      <c r="C27" s="12">
        <v>1230801054</v>
      </c>
      <c r="D27" s="13">
        <v>1020094375</v>
      </c>
      <c r="E27" s="12">
        <v>341312835</v>
      </c>
      <c r="F27" s="13">
        <v>308328868.92000002</v>
      </c>
      <c r="G27" s="13">
        <f t="shared" si="0"/>
        <v>922472185.07999992</v>
      </c>
      <c r="H27" s="13">
        <f t="shared" si="1"/>
        <v>711765506.07999992</v>
      </c>
      <c r="I27" s="13">
        <f t="shared" si="2"/>
        <v>32983966.079999983</v>
      </c>
      <c r="J27" s="13">
        <f t="shared" si="3"/>
        <v>25.051072869815727</v>
      </c>
      <c r="K27" s="14">
        <f t="shared" si="4"/>
        <v>30.225523880572325</v>
      </c>
      <c r="L27" s="14">
        <f t="shared" si="5"/>
        <v>90.336148337345719</v>
      </c>
    </row>
    <row r="28" spans="1:12" x14ac:dyDescent="0.35">
      <c r="A28" s="3" t="s">
        <v>53</v>
      </c>
      <c r="B28" s="2" t="s">
        <v>52</v>
      </c>
      <c r="C28" s="12">
        <v>258816500</v>
      </c>
      <c r="D28" s="13">
        <v>406562848.37</v>
      </c>
      <c r="E28" s="12">
        <v>162298679.72999999</v>
      </c>
      <c r="F28" s="13">
        <v>134164713.34999999</v>
      </c>
      <c r="G28" s="13">
        <f t="shared" si="0"/>
        <v>124651786.65000001</v>
      </c>
      <c r="H28" s="13">
        <f t="shared" si="1"/>
        <v>272398135.01999998</v>
      </c>
      <c r="I28" s="13">
        <f t="shared" si="2"/>
        <v>28133966.379999995</v>
      </c>
      <c r="J28" s="13">
        <f t="shared" si="3"/>
        <v>51.837774388418048</v>
      </c>
      <c r="K28" s="14">
        <f t="shared" si="4"/>
        <v>32.999747489938116</v>
      </c>
      <c r="L28" s="14">
        <f t="shared" si="5"/>
        <v>82.665314082157877</v>
      </c>
    </row>
    <row r="29" spans="1:12" ht="36" x14ac:dyDescent="0.35">
      <c r="A29" s="3" t="s">
        <v>51</v>
      </c>
      <c r="B29" s="2" t="s">
        <v>50</v>
      </c>
      <c r="C29" s="12">
        <v>149358100</v>
      </c>
      <c r="D29" s="13">
        <v>156491231</v>
      </c>
      <c r="E29" s="12">
        <v>76829366</v>
      </c>
      <c r="F29" s="13">
        <v>68275857.180000007</v>
      </c>
      <c r="G29" s="13">
        <f t="shared" si="0"/>
        <v>81082242.819999993</v>
      </c>
      <c r="H29" s="13">
        <f t="shared" si="1"/>
        <v>88215373.819999993</v>
      </c>
      <c r="I29" s="13">
        <f t="shared" si="2"/>
        <v>8553508.8199999928</v>
      </c>
      <c r="J29" s="13">
        <f t="shared" si="3"/>
        <v>45.712858679910909</v>
      </c>
      <c r="K29" s="14">
        <f t="shared" si="4"/>
        <v>43.62919043048489</v>
      </c>
      <c r="L29" s="14">
        <f t="shared" si="5"/>
        <v>88.866875694379672</v>
      </c>
    </row>
    <row r="30" spans="1:12" x14ac:dyDescent="0.35">
      <c r="A30" s="3" t="s">
        <v>49</v>
      </c>
      <c r="B30" s="2" t="s">
        <v>48</v>
      </c>
      <c r="C30" s="12">
        <f>C31</f>
        <v>124834155</v>
      </c>
      <c r="D30" s="12">
        <f t="shared" ref="D30:F31" si="9">D31</f>
        <v>125059130</v>
      </c>
      <c r="E30" s="12">
        <f t="shared" si="9"/>
        <v>224930</v>
      </c>
      <c r="F30" s="12">
        <f t="shared" si="9"/>
        <v>0</v>
      </c>
      <c r="G30" s="13">
        <f t="shared" si="0"/>
        <v>124834155</v>
      </c>
      <c r="H30" s="13">
        <f t="shared" si="1"/>
        <v>125059130</v>
      </c>
      <c r="I30" s="13">
        <f t="shared" si="2"/>
        <v>224930</v>
      </c>
      <c r="J30" s="13">
        <f t="shared" si="3"/>
        <v>0</v>
      </c>
      <c r="K30" s="14">
        <f t="shared" si="4"/>
        <v>0</v>
      </c>
      <c r="L30" s="14">
        <f t="shared" si="5"/>
        <v>0</v>
      </c>
    </row>
    <row r="31" spans="1:12" ht="36" x14ac:dyDescent="0.35">
      <c r="A31" s="3" t="s">
        <v>47</v>
      </c>
      <c r="B31" s="2" t="s">
        <v>46</v>
      </c>
      <c r="C31" s="12">
        <v>124834155</v>
      </c>
      <c r="D31" s="13">
        <v>125059130</v>
      </c>
      <c r="E31" s="12">
        <v>224930</v>
      </c>
      <c r="F31" s="12">
        <v>0</v>
      </c>
      <c r="G31" s="13">
        <f t="shared" si="0"/>
        <v>124834155</v>
      </c>
      <c r="H31" s="13">
        <f t="shared" si="1"/>
        <v>125059130</v>
      </c>
      <c r="I31" s="13">
        <f t="shared" si="2"/>
        <v>224930</v>
      </c>
      <c r="J31" s="13">
        <f t="shared" si="3"/>
        <v>0</v>
      </c>
      <c r="K31" s="14">
        <f t="shared" si="4"/>
        <v>0</v>
      </c>
      <c r="L31" s="14">
        <f t="shared" si="5"/>
        <v>0</v>
      </c>
    </row>
    <row r="32" spans="1:12" x14ac:dyDescent="0.35">
      <c r="A32" s="3" t="s">
        <v>45</v>
      </c>
      <c r="B32" s="2" t="s">
        <v>44</v>
      </c>
      <c r="C32" s="12">
        <f>SUM(C33:C37)</f>
        <v>4955724010</v>
      </c>
      <c r="D32" s="12">
        <f t="shared" ref="D32:F32" si="10">SUM(D33:D37)</f>
        <v>5156377051</v>
      </c>
      <c r="E32" s="12">
        <f t="shared" si="10"/>
        <v>2944059781</v>
      </c>
      <c r="F32" s="12">
        <f t="shared" si="10"/>
        <v>2504970447.4699998</v>
      </c>
      <c r="G32" s="13">
        <f t="shared" si="0"/>
        <v>2450753562.5300002</v>
      </c>
      <c r="H32" s="13">
        <f t="shared" si="1"/>
        <v>2651406603.5300002</v>
      </c>
      <c r="I32" s="13">
        <f t="shared" si="2"/>
        <v>439089333.53000021</v>
      </c>
      <c r="J32" s="13">
        <f t="shared" si="3"/>
        <v>50.547012755659892</v>
      </c>
      <c r="K32" s="14">
        <f t="shared" si="4"/>
        <v>48.580048020037623</v>
      </c>
      <c r="L32" s="14">
        <f t="shared" si="5"/>
        <v>85.085583643248711</v>
      </c>
    </row>
    <row r="33" spans="1:12" x14ac:dyDescent="0.35">
      <c r="A33" s="3" t="s">
        <v>43</v>
      </c>
      <c r="B33" s="2" t="s">
        <v>42</v>
      </c>
      <c r="C33" s="12">
        <v>1616097820</v>
      </c>
      <c r="D33" s="13">
        <v>1711457680</v>
      </c>
      <c r="E33" s="12">
        <v>890801410</v>
      </c>
      <c r="F33" s="13">
        <v>721682034.73000002</v>
      </c>
      <c r="G33" s="13">
        <f t="shared" si="0"/>
        <v>894415785.26999998</v>
      </c>
      <c r="H33" s="13">
        <f t="shared" si="1"/>
        <v>989775645.26999998</v>
      </c>
      <c r="I33" s="13">
        <f t="shared" si="2"/>
        <v>169119375.26999998</v>
      </c>
      <c r="J33" s="13">
        <f t="shared" si="3"/>
        <v>44.655838637911167</v>
      </c>
      <c r="K33" s="14">
        <f t="shared" si="4"/>
        <v>42.167682155599664</v>
      </c>
      <c r="L33" s="14">
        <f t="shared" si="5"/>
        <v>81.014918322816754</v>
      </c>
    </row>
    <row r="34" spans="1:12" x14ac:dyDescent="0.35">
      <c r="A34" s="3" t="s">
        <v>41</v>
      </c>
      <c r="B34" s="2" t="s">
        <v>40</v>
      </c>
      <c r="C34" s="12">
        <v>2717323206</v>
      </c>
      <c r="D34" s="13">
        <v>2774334127</v>
      </c>
      <c r="E34" s="12">
        <v>1709598739</v>
      </c>
      <c r="F34" s="13">
        <v>1487536796.98</v>
      </c>
      <c r="G34" s="13">
        <f t="shared" si="0"/>
        <v>1229786409.02</v>
      </c>
      <c r="H34" s="13">
        <f t="shared" si="1"/>
        <v>1286797330.02</v>
      </c>
      <c r="I34" s="13">
        <f t="shared" si="2"/>
        <v>222061942.01999998</v>
      </c>
      <c r="J34" s="13">
        <f t="shared" si="3"/>
        <v>54.742725992087969</v>
      </c>
      <c r="K34" s="14">
        <f t="shared" si="4"/>
        <v>53.617795437946548</v>
      </c>
      <c r="L34" s="14">
        <f t="shared" si="5"/>
        <v>87.010873548614626</v>
      </c>
    </row>
    <row r="35" spans="1:12" x14ac:dyDescent="0.35">
      <c r="A35" s="3" t="s">
        <v>39</v>
      </c>
      <c r="B35" s="2" t="s">
        <v>38</v>
      </c>
      <c r="C35" s="12">
        <v>368159594</v>
      </c>
      <c r="D35" s="13">
        <v>410740571</v>
      </c>
      <c r="E35" s="12">
        <v>213863382</v>
      </c>
      <c r="F35" s="13">
        <v>198280077.68000001</v>
      </c>
      <c r="G35" s="13">
        <f t="shared" si="0"/>
        <v>169879516.31999999</v>
      </c>
      <c r="H35" s="13">
        <f t="shared" si="1"/>
        <v>212460493.31999999</v>
      </c>
      <c r="I35" s="13">
        <f t="shared" si="2"/>
        <v>15583304.319999993</v>
      </c>
      <c r="J35" s="13">
        <f t="shared" si="3"/>
        <v>53.857099179656309</v>
      </c>
      <c r="K35" s="14">
        <f t="shared" si="4"/>
        <v>48.273799005844978</v>
      </c>
      <c r="L35" s="14">
        <f t="shared" si="5"/>
        <v>92.71343033376327</v>
      </c>
    </row>
    <row r="36" spans="1:12" x14ac:dyDescent="0.35">
      <c r="A36" s="3" t="s">
        <v>37</v>
      </c>
      <c r="B36" s="2" t="s">
        <v>36</v>
      </c>
      <c r="C36" s="12">
        <v>120259700</v>
      </c>
      <c r="D36" s="13">
        <v>123476375</v>
      </c>
      <c r="E36" s="12">
        <v>55923439</v>
      </c>
      <c r="F36" s="13">
        <v>36547388.659999996</v>
      </c>
      <c r="G36" s="13">
        <f t="shared" si="0"/>
        <v>83712311.340000004</v>
      </c>
      <c r="H36" s="13">
        <f t="shared" si="1"/>
        <v>86928986.340000004</v>
      </c>
      <c r="I36" s="13">
        <f t="shared" si="2"/>
        <v>19376050.340000004</v>
      </c>
      <c r="J36" s="13">
        <f t="shared" si="3"/>
        <v>30.390387353369412</v>
      </c>
      <c r="K36" s="14">
        <f t="shared" si="4"/>
        <v>29.598689352517837</v>
      </c>
      <c r="L36" s="14">
        <f t="shared" si="5"/>
        <v>65.352541462981193</v>
      </c>
    </row>
    <row r="37" spans="1:12" x14ac:dyDescent="0.35">
      <c r="A37" s="3" t="s">
        <v>35</v>
      </c>
      <c r="B37" s="2" t="s">
        <v>34</v>
      </c>
      <c r="C37" s="12">
        <v>133883690</v>
      </c>
      <c r="D37" s="13">
        <v>136368298</v>
      </c>
      <c r="E37" s="12">
        <v>73872811</v>
      </c>
      <c r="F37" s="13">
        <v>60924149.420000002</v>
      </c>
      <c r="G37" s="13">
        <f t="shared" si="0"/>
        <v>72959540.579999998</v>
      </c>
      <c r="H37" s="13">
        <f t="shared" si="1"/>
        <v>75444148.579999998</v>
      </c>
      <c r="I37" s="13">
        <f t="shared" si="2"/>
        <v>12948661.579999998</v>
      </c>
      <c r="J37" s="13">
        <f t="shared" si="3"/>
        <v>45.505281054025325</v>
      </c>
      <c r="K37" s="14">
        <f t="shared" si="4"/>
        <v>44.676182304482531</v>
      </c>
      <c r="L37" s="14">
        <f t="shared" si="5"/>
        <v>82.471681522989556</v>
      </c>
    </row>
    <row r="38" spans="1:12" x14ac:dyDescent="0.35">
      <c r="A38" s="3" t="s">
        <v>33</v>
      </c>
      <c r="B38" s="2" t="s">
        <v>32</v>
      </c>
      <c r="C38" s="12">
        <f>SUM(C39:C40)</f>
        <v>504048843</v>
      </c>
      <c r="D38" s="12">
        <f t="shared" ref="D38:F38" si="11">SUM(D39:D40)</f>
        <v>524653761</v>
      </c>
      <c r="E38" s="12">
        <f t="shared" si="11"/>
        <v>242075920</v>
      </c>
      <c r="F38" s="12">
        <f t="shared" si="11"/>
        <v>229986168.29000002</v>
      </c>
      <c r="G38" s="13">
        <f t="shared" si="0"/>
        <v>274062674.70999998</v>
      </c>
      <c r="H38" s="13">
        <f t="shared" si="1"/>
        <v>294667592.70999998</v>
      </c>
      <c r="I38" s="13">
        <f t="shared" si="2"/>
        <v>12089751.709999979</v>
      </c>
      <c r="J38" s="13">
        <f t="shared" si="3"/>
        <v>45.627754429742836</v>
      </c>
      <c r="K38" s="14">
        <f t="shared" si="4"/>
        <v>43.835799032802512</v>
      </c>
      <c r="L38" s="14">
        <f t="shared" si="5"/>
        <v>95.005801605545898</v>
      </c>
    </row>
    <row r="39" spans="1:12" x14ac:dyDescent="0.35">
      <c r="A39" s="3" t="s">
        <v>31</v>
      </c>
      <c r="B39" s="2" t="s">
        <v>30</v>
      </c>
      <c r="C39" s="12">
        <v>473873443</v>
      </c>
      <c r="D39" s="13">
        <v>494311539</v>
      </c>
      <c r="E39" s="12">
        <v>229140795</v>
      </c>
      <c r="F39" s="13">
        <v>219632972.74000001</v>
      </c>
      <c r="G39" s="13">
        <f t="shared" si="0"/>
        <v>254240470.25999999</v>
      </c>
      <c r="H39" s="13">
        <f t="shared" si="1"/>
        <v>274678566.25999999</v>
      </c>
      <c r="I39" s="13">
        <f t="shared" si="2"/>
        <v>9507822.2599999905</v>
      </c>
      <c r="J39" s="13">
        <f t="shared" si="3"/>
        <v>46.348445135381851</v>
      </c>
      <c r="K39" s="14">
        <f t="shared" si="4"/>
        <v>44.432095027423593</v>
      </c>
      <c r="L39" s="14">
        <f t="shared" si="5"/>
        <v>95.85066366728806</v>
      </c>
    </row>
    <row r="40" spans="1:12" ht="36" x14ac:dyDescent="0.35">
      <c r="A40" s="3" t="s">
        <v>29</v>
      </c>
      <c r="B40" s="2" t="s">
        <v>28</v>
      </c>
      <c r="C40" s="12">
        <v>30175400</v>
      </c>
      <c r="D40" s="13">
        <v>30342222</v>
      </c>
      <c r="E40" s="12">
        <v>12935125</v>
      </c>
      <c r="F40" s="13">
        <v>10353195.550000001</v>
      </c>
      <c r="G40" s="13">
        <f t="shared" si="0"/>
        <v>19822204.449999999</v>
      </c>
      <c r="H40" s="13">
        <f t="shared" si="1"/>
        <v>19989026.449999999</v>
      </c>
      <c r="I40" s="13">
        <f t="shared" si="2"/>
        <v>2581929.4499999993</v>
      </c>
      <c r="J40" s="13">
        <f t="shared" si="3"/>
        <v>34.310052393671668</v>
      </c>
      <c r="K40" s="14">
        <f t="shared" si="4"/>
        <v>34.121415201563025</v>
      </c>
      <c r="L40" s="14">
        <f t="shared" si="5"/>
        <v>80.039393125308038</v>
      </c>
    </row>
    <row r="41" spans="1:12" x14ac:dyDescent="0.35">
      <c r="A41" s="3" t="s">
        <v>27</v>
      </c>
      <c r="B41" s="2" t="s">
        <v>26</v>
      </c>
      <c r="C41" s="12">
        <f>C42</f>
        <v>7566800</v>
      </c>
      <c r="D41" s="12">
        <f t="shared" ref="D41:F41" si="12">D42</f>
        <v>7566800</v>
      </c>
      <c r="E41" s="12">
        <f t="shared" si="12"/>
        <v>3100000</v>
      </c>
      <c r="F41" s="12">
        <f t="shared" si="12"/>
        <v>711412.07</v>
      </c>
      <c r="G41" s="13">
        <f t="shared" si="0"/>
        <v>6855387.9299999997</v>
      </c>
      <c r="H41" s="13">
        <f t="shared" si="1"/>
        <v>6855387.9299999997</v>
      </c>
      <c r="I41" s="13">
        <f t="shared" si="2"/>
        <v>2388587.9300000002</v>
      </c>
      <c r="J41" s="13">
        <f t="shared" si="3"/>
        <v>9.4017559602473959</v>
      </c>
      <c r="K41" s="14">
        <f t="shared" si="4"/>
        <v>9.4017559602473959</v>
      </c>
      <c r="L41" s="14">
        <f t="shared" si="5"/>
        <v>22.9487764516129</v>
      </c>
    </row>
    <row r="42" spans="1:12" x14ac:dyDescent="0.35">
      <c r="A42" s="3" t="s">
        <v>25</v>
      </c>
      <c r="B42" s="2" t="s">
        <v>24</v>
      </c>
      <c r="C42" s="12">
        <v>7566800</v>
      </c>
      <c r="D42" s="12">
        <v>7566800</v>
      </c>
      <c r="E42" s="12">
        <v>3100000</v>
      </c>
      <c r="F42" s="13">
        <v>711412.07</v>
      </c>
      <c r="G42" s="13">
        <f t="shared" si="0"/>
        <v>6855387.9299999997</v>
      </c>
      <c r="H42" s="13">
        <f t="shared" si="1"/>
        <v>6855387.9299999997</v>
      </c>
      <c r="I42" s="13">
        <f>E42-F42</f>
        <v>2388587.9300000002</v>
      </c>
      <c r="J42" s="13">
        <f t="shared" si="3"/>
        <v>9.4017559602473959</v>
      </c>
      <c r="K42" s="14">
        <f t="shared" si="4"/>
        <v>9.4017559602473959</v>
      </c>
      <c r="L42" s="14">
        <f t="shared" si="5"/>
        <v>22.9487764516129</v>
      </c>
    </row>
    <row r="43" spans="1:12" x14ac:dyDescent="0.35">
      <c r="A43" s="3" t="s">
        <v>23</v>
      </c>
      <c r="B43" s="2" t="s">
        <v>22</v>
      </c>
      <c r="C43" s="12">
        <f>SUM(C44:C47)</f>
        <v>259282800</v>
      </c>
      <c r="D43" s="12">
        <f t="shared" ref="D43:F43" si="13">SUM(D44:D47)</f>
        <v>363205900.49000001</v>
      </c>
      <c r="E43" s="12">
        <f t="shared" si="13"/>
        <v>248255786</v>
      </c>
      <c r="F43" s="12">
        <f t="shared" si="13"/>
        <v>174323565.72</v>
      </c>
      <c r="G43" s="13">
        <f t="shared" si="0"/>
        <v>84959234.280000001</v>
      </c>
      <c r="H43" s="13">
        <f t="shared" si="1"/>
        <v>188882334.77000001</v>
      </c>
      <c r="I43" s="13">
        <f t="shared" si="2"/>
        <v>73932220.280000001</v>
      </c>
      <c r="J43" s="13">
        <f t="shared" si="3"/>
        <v>67.232984879830042</v>
      </c>
      <c r="K43" s="14">
        <f t="shared" si="4"/>
        <v>47.995796732602798</v>
      </c>
      <c r="L43" s="14">
        <f t="shared" si="5"/>
        <v>70.219336487085954</v>
      </c>
    </row>
    <row r="44" spans="1:12" x14ac:dyDescent="0.35">
      <c r="A44" s="3" t="s">
        <v>21</v>
      </c>
      <c r="B44" s="2" t="s">
        <v>20</v>
      </c>
      <c r="C44" s="12">
        <v>9352800</v>
      </c>
      <c r="D44" s="13">
        <v>9352800</v>
      </c>
      <c r="E44" s="12">
        <v>5782000</v>
      </c>
      <c r="F44" s="13">
        <v>5782000</v>
      </c>
      <c r="G44" s="13">
        <f t="shared" si="0"/>
        <v>3570800</v>
      </c>
      <c r="H44" s="13">
        <f t="shared" si="1"/>
        <v>3570800</v>
      </c>
      <c r="I44" s="13">
        <f t="shared" si="2"/>
        <v>0</v>
      </c>
      <c r="J44" s="13">
        <f t="shared" si="3"/>
        <v>61.821058934222904</v>
      </c>
      <c r="K44" s="14">
        <f t="shared" si="4"/>
        <v>61.821058934222904</v>
      </c>
      <c r="L44" s="14">
        <f t="shared" si="5"/>
        <v>100</v>
      </c>
    </row>
    <row r="45" spans="1:12" x14ac:dyDescent="0.35">
      <c r="A45" s="3" t="s">
        <v>19</v>
      </c>
      <c r="B45" s="2" t="s">
        <v>18</v>
      </c>
      <c r="C45" s="12">
        <v>32102200</v>
      </c>
      <c r="D45" s="13">
        <v>32102200</v>
      </c>
      <c r="E45" s="12">
        <v>0</v>
      </c>
      <c r="F45" s="13">
        <v>0</v>
      </c>
      <c r="G45" s="13">
        <f t="shared" si="0"/>
        <v>32102200</v>
      </c>
      <c r="H45" s="13">
        <f t="shared" si="1"/>
        <v>32102200</v>
      </c>
      <c r="I45" s="13">
        <f t="shared" si="2"/>
        <v>0</v>
      </c>
      <c r="J45" s="13">
        <f t="shared" si="3"/>
        <v>0</v>
      </c>
      <c r="K45" s="14">
        <f t="shared" si="4"/>
        <v>0</v>
      </c>
      <c r="L45" s="14">
        <v>0</v>
      </c>
    </row>
    <row r="46" spans="1:12" x14ac:dyDescent="0.35">
      <c r="A46" s="3" t="s">
        <v>17</v>
      </c>
      <c r="B46" s="2" t="s">
        <v>16</v>
      </c>
      <c r="C46" s="12">
        <v>179441400</v>
      </c>
      <c r="D46" s="13">
        <v>283024979.49000001</v>
      </c>
      <c r="E46" s="12">
        <v>223993665</v>
      </c>
      <c r="F46" s="13">
        <v>153311415.69</v>
      </c>
      <c r="G46" s="13">
        <f t="shared" si="0"/>
        <v>26129984.310000002</v>
      </c>
      <c r="H46" s="13">
        <f t="shared" si="1"/>
        <v>129713563.80000001</v>
      </c>
      <c r="I46" s="13">
        <f t="shared" si="2"/>
        <v>70682249.310000002</v>
      </c>
      <c r="J46" s="13">
        <f t="shared" si="3"/>
        <v>85.438151781027116</v>
      </c>
      <c r="K46" s="14">
        <f t="shared" si="4"/>
        <v>54.168863810629432</v>
      </c>
      <c r="L46" s="14">
        <f t="shared" si="5"/>
        <v>68.444531987098827</v>
      </c>
    </row>
    <row r="47" spans="1:12" x14ac:dyDescent="0.35">
      <c r="A47" s="3" t="s">
        <v>15</v>
      </c>
      <c r="B47" s="2" t="s">
        <v>14</v>
      </c>
      <c r="C47" s="12">
        <v>38386400</v>
      </c>
      <c r="D47" s="13">
        <v>38725921</v>
      </c>
      <c r="E47" s="12">
        <v>18480121</v>
      </c>
      <c r="F47" s="13">
        <v>15230150.029999999</v>
      </c>
      <c r="G47" s="13">
        <f t="shared" si="0"/>
        <v>23156249.969999999</v>
      </c>
      <c r="H47" s="13">
        <f t="shared" si="1"/>
        <v>23495770.969999999</v>
      </c>
      <c r="I47" s="13">
        <f t="shared" si="2"/>
        <v>3249970.9700000007</v>
      </c>
      <c r="J47" s="13">
        <f t="shared" si="3"/>
        <v>39.67590091803347</v>
      </c>
      <c r="K47" s="14">
        <f t="shared" si="4"/>
        <v>39.328051177917757</v>
      </c>
      <c r="L47" s="14">
        <f t="shared" si="5"/>
        <v>82.413692150608753</v>
      </c>
    </row>
    <row r="48" spans="1:12" x14ac:dyDescent="0.35">
      <c r="A48" s="3" t="s">
        <v>13</v>
      </c>
      <c r="B48" s="2" t="s">
        <v>12</v>
      </c>
      <c r="C48" s="12">
        <f>SUM(C49:C52)</f>
        <v>1179234188</v>
      </c>
      <c r="D48" s="12">
        <f t="shared" ref="D48:F48" si="14">SUM(D49:D52)</f>
        <v>762402045</v>
      </c>
      <c r="E48" s="12">
        <f t="shared" si="14"/>
        <v>379981512</v>
      </c>
      <c r="F48" s="12">
        <f t="shared" si="14"/>
        <v>358701152.45000005</v>
      </c>
      <c r="G48" s="13">
        <f t="shared" si="0"/>
        <v>820533035.54999995</v>
      </c>
      <c r="H48" s="13">
        <f t="shared" si="1"/>
        <v>403700892.54999995</v>
      </c>
      <c r="I48" s="13">
        <f t="shared" si="2"/>
        <v>21280359.549999952</v>
      </c>
      <c r="J48" s="13">
        <f t="shared" si="3"/>
        <v>30.418143919178846</v>
      </c>
      <c r="K48" s="14">
        <f t="shared" si="4"/>
        <v>47.048818245234379</v>
      </c>
      <c r="L48" s="14">
        <f t="shared" si="5"/>
        <v>94.399632908982184</v>
      </c>
    </row>
    <row r="49" spans="1:12" x14ac:dyDescent="0.35">
      <c r="A49" s="3" t="s">
        <v>11</v>
      </c>
      <c r="B49" s="2" t="s">
        <v>10</v>
      </c>
      <c r="C49" s="12">
        <v>610535232</v>
      </c>
      <c r="D49" s="13">
        <v>685162616</v>
      </c>
      <c r="E49" s="12">
        <v>361034807</v>
      </c>
      <c r="F49" s="13">
        <v>343195844.68000001</v>
      </c>
      <c r="G49" s="13">
        <f t="shared" si="0"/>
        <v>267339387.31999999</v>
      </c>
      <c r="H49" s="13">
        <f t="shared" si="1"/>
        <v>341966771.31999999</v>
      </c>
      <c r="I49" s="13">
        <f t="shared" si="2"/>
        <v>17838962.319999993</v>
      </c>
      <c r="J49" s="13">
        <f t="shared" si="3"/>
        <v>56.212291558630312</v>
      </c>
      <c r="K49" s="14">
        <f t="shared" si="4"/>
        <v>50.089692091431914</v>
      </c>
      <c r="L49" s="14">
        <f t="shared" si="5"/>
        <v>95.058935600079138</v>
      </c>
    </row>
    <row r="50" spans="1:12" x14ac:dyDescent="0.35">
      <c r="A50" s="3" t="s">
        <v>9</v>
      </c>
      <c r="B50" s="2" t="s">
        <v>8</v>
      </c>
      <c r="C50" s="12">
        <v>545162161</v>
      </c>
      <c r="D50" s="13">
        <v>53672831</v>
      </c>
      <c r="E50" s="12">
        <v>7094477</v>
      </c>
      <c r="F50" s="13">
        <v>3934970.36</v>
      </c>
      <c r="G50" s="13">
        <f t="shared" si="0"/>
        <v>541227190.63999999</v>
      </c>
      <c r="H50" s="13">
        <f t="shared" si="1"/>
        <v>49737860.640000001</v>
      </c>
      <c r="I50" s="13">
        <f t="shared" si="2"/>
        <v>3159506.64</v>
      </c>
      <c r="J50" s="13">
        <f t="shared" si="3"/>
        <v>0.72179814402049081</v>
      </c>
      <c r="K50" s="14">
        <f t="shared" si="4"/>
        <v>7.3314007975469</v>
      </c>
      <c r="L50" s="14">
        <f t="shared" si="5"/>
        <v>55.465263471852822</v>
      </c>
    </row>
    <row r="51" spans="1:12" x14ac:dyDescent="0.35">
      <c r="A51" s="3" t="s">
        <v>106</v>
      </c>
      <c r="B51" s="2" t="s">
        <v>107</v>
      </c>
      <c r="C51" s="12">
        <v>1939895</v>
      </c>
      <c r="D51" s="13">
        <v>1939895</v>
      </c>
      <c r="E51" s="12">
        <v>1939895</v>
      </c>
      <c r="F51" s="13">
        <v>1939895</v>
      </c>
      <c r="G51" s="13">
        <f t="shared" ref="G51" si="15">C51-F51</f>
        <v>0</v>
      </c>
      <c r="H51" s="13">
        <f t="shared" ref="H51" si="16">D51-F51</f>
        <v>0</v>
      </c>
      <c r="I51" s="13">
        <f t="shared" ref="I51" si="17">E51-F51</f>
        <v>0</v>
      </c>
      <c r="J51" s="13">
        <f t="shared" ref="J51" si="18">F51/C51*100</f>
        <v>100</v>
      </c>
      <c r="K51" s="14">
        <f t="shared" ref="K51" si="19">F51/D51*100</f>
        <v>100</v>
      </c>
      <c r="L51" s="14">
        <f t="shared" ref="L51" si="20">F51/E51*100</f>
        <v>100</v>
      </c>
    </row>
    <row r="52" spans="1:12" ht="36" x14ac:dyDescent="0.35">
      <c r="A52" s="3" t="s">
        <v>7</v>
      </c>
      <c r="B52" s="2" t="s">
        <v>6</v>
      </c>
      <c r="C52" s="12">
        <v>21596900</v>
      </c>
      <c r="D52" s="13">
        <v>21626703</v>
      </c>
      <c r="E52" s="12">
        <v>9912333</v>
      </c>
      <c r="F52" s="13">
        <v>9630442.4100000001</v>
      </c>
      <c r="G52" s="13">
        <f t="shared" si="0"/>
        <v>11966457.59</v>
      </c>
      <c r="H52" s="13">
        <f t="shared" si="1"/>
        <v>11996260.59</v>
      </c>
      <c r="I52" s="13">
        <f t="shared" si="2"/>
        <v>281890.58999999985</v>
      </c>
      <c r="J52" s="13">
        <f t="shared" si="3"/>
        <v>44.591781274164347</v>
      </c>
      <c r="K52" s="14">
        <f t="shared" si="4"/>
        <v>44.53033090619499</v>
      </c>
      <c r="L52" s="14">
        <f t="shared" si="5"/>
        <v>97.156163034474332</v>
      </c>
    </row>
    <row r="53" spans="1:12" x14ac:dyDescent="0.35">
      <c r="A53" s="3" t="s">
        <v>5</v>
      </c>
      <c r="B53" s="2" t="s">
        <v>4</v>
      </c>
      <c r="C53" s="12">
        <f>SUM(C54:C55)</f>
        <v>39872500</v>
      </c>
      <c r="D53" s="12">
        <f t="shared" ref="D53:F53" si="21">SUM(D54:D55)</f>
        <v>41046569</v>
      </c>
      <c r="E53" s="12">
        <f t="shared" si="21"/>
        <v>18925655</v>
      </c>
      <c r="F53" s="12">
        <f t="shared" si="21"/>
        <v>17829217.82</v>
      </c>
      <c r="G53" s="13">
        <f t="shared" si="0"/>
        <v>22043282.18</v>
      </c>
      <c r="H53" s="13">
        <f t="shared" si="1"/>
        <v>23217351.18</v>
      </c>
      <c r="I53" s="13">
        <f t="shared" si="2"/>
        <v>1096437.1799999997</v>
      </c>
      <c r="J53" s="13">
        <f t="shared" si="3"/>
        <v>44.715575446736473</v>
      </c>
      <c r="K53" s="14">
        <f t="shared" si="4"/>
        <v>43.436560605101974</v>
      </c>
      <c r="L53" s="14">
        <f t="shared" si="5"/>
        <v>94.206609071125939</v>
      </c>
    </row>
    <row r="54" spans="1:12" x14ac:dyDescent="0.35">
      <c r="A54" s="3" t="s">
        <v>3</v>
      </c>
      <c r="B54" s="2" t="s">
        <v>2</v>
      </c>
      <c r="C54" s="12">
        <v>23983900</v>
      </c>
      <c r="D54" s="13">
        <v>24591191</v>
      </c>
      <c r="E54" s="12">
        <v>10752730</v>
      </c>
      <c r="F54" s="13">
        <v>10059277.220000001</v>
      </c>
      <c r="G54" s="13">
        <f t="shared" si="0"/>
        <v>13924622.779999999</v>
      </c>
      <c r="H54" s="13">
        <f t="shared" si="1"/>
        <v>14531913.779999999</v>
      </c>
      <c r="I54" s="13">
        <f t="shared" si="2"/>
        <v>693452.77999999933</v>
      </c>
      <c r="J54" s="13">
        <f t="shared" si="3"/>
        <v>41.94179103481919</v>
      </c>
      <c r="K54" s="14">
        <f t="shared" si="4"/>
        <v>40.906018826009685</v>
      </c>
      <c r="L54" s="14">
        <f t="shared" si="5"/>
        <v>93.55091423294364</v>
      </c>
    </row>
    <row r="55" spans="1:12" x14ac:dyDescent="0.35">
      <c r="A55" s="3" t="s">
        <v>1</v>
      </c>
      <c r="B55" s="2" t="s">
        <v>0</v>
      </c>
      <c r="C55" s="12">
        <v>15888600</v>
      </c>
      <c r="D55" s="13">
        <v>16455378</v>
      </c>
      <c r="E55" s="12">
        <v>8172925</v>
      </c>
      <c r="F55" s="13">
        <v>7769940.5999999996</v>
      </c>
      <c r="G55" s="13">
        <f t="shared" si="0"/>
        <v>8118659.4000000004</v>
      </c>
      <c r="H55" s="13">
        <f t="shared" si="1"/>
        <v>8685437.4000000004</v>
      </c>
      <c r="I55" s="13">
        <f t="shared" si="2"/>
        <v>402984.40000000037</v>
      </c>
      <c r="J55" s="13">
        <f t="shared" si="3"/>
        <v>48.90261319436577</v>
      </c>
      <c r="K55" s="14">
        <f t="shared" si="4"/>
        <v>47.218244394021205</v>
      </c>
      <c r="L55" s="14">
        <f t="shared" si="5"/>
        <v>95.069275687712789</v>
      </c>
    </row>
    <row r="56" spans="1:12" ht="36" x14ac:dyDescent="0.35">
      <c r="A56" s="15" t="s">
        <v>110</v>
      </c>
      <c r="B56" s="16" t="s">
        <v>101</v>
      </c>
      <c r="C56" s="12">
        <f>C57</f>
        <v>13800</v>
      </c>
      <c r="D56" s="12">
        <f t="shared" ref="D56:F56" si="22">D57</f>
        <v>13800</v>
      </c>
      <c r="E56" s="12">
        <f t="shared" si="22"/>
        <v>9425</v>
      </c>
      <c r="F56" s="12">
        <f t="shared" si="22"/>
        <v>9424.27</v>
      </c>
      <c r="G56" s="13">
        <f t="shared" si="0"/>
        <v>4375.7299999999996</v>
      </c>
      <c r="H56" s="13">
        <f t="shared" si="1"/>
        <v>4375.7299999999996</v>
      </c>
      <c r="I56" s="13">
        <f>E56-F56</f>
        <v>0.72999999999956344</v>
      </c>
      <c r="J56" s="13">
        <f t="shared" si="3"/>
        <v>68.291811594202898</v>
      </c>
      <c r="K56" s="14">
        <f t="shared" si="4"/>
        <v>68.291811594202898</v>
      </c>
      <c r="L56" s="14">
        <f t="shared" si="5"/>
        <v>99.992254641909824</v>
      </c>
    </row>
    <row r="57" spans="1:12" ht="36" x14ac:dyDescent="0.35">
      <c r="A57" s="15" t="s">
        <v>102</v>
      </c>
      <c r="B57" s="16" t="s">
        <v>103</v>
      </c>
      <c r="C57" s="12">
        <v>13800</v>
      </c>
      <c r="D57" s="12">
        <v>13800</v>
      </c>
      <c r="E57" s="12">
        <v>9425</v>
      </c>
      <c r="F57" s="13">
        <v>9424.27</v>
      </c>
      <c r="G57" s="13">
        <f t="shared" si="0"/>
        <v>4375.7299999999996</v>
      </c>
      <c r="H57" s="13">
        <f t="shared" si="1"/>
        <v>4375.7299999999996</v>
      </c>
      <c r="I57" s="13">
        <f t="shared" si="2"/>
        <v>0.72999999999956344</v>
      </c>
      <c r="J57" s="13">
        <f t="shared" si="3"/>
        <v>68.291811594202898</v>
      </c>
      <c r="K57" s="14">
        <f t="shared" si="4"/>
        <v>68.291811594202898</v>
      </c>
      <c r="L57" s="14">
        <f t="shared" si="5"/>
        <v>99.992254641909824</v>
      </c>
    </row>
  </sheetData>
  <autoFilter ref="A4:IJ4"/>
  <mergeCells count="1">
    <mergeCell ref="A1:K1"/>
  </mergeCells>
  <pageMargins left="1.1811023622047245" right="0.39370078740157483" top="0.78740157480314965" bottom="0.78740157480314965" header="0.31496062992125984" footer="0.31496062992125984"/>
  <pageSetup paperSize="9" scale="70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2022</vt:lpstr>
      <vt:lpstr>'2022'!Заголовки_для_печати</vt:lpstr>
    </vt:vector>
  </TitlesOfParts>
  <Company>Grizli777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HalilovaLK</dc:creator>
  <cp:lastModifiedBy>Трусова Вера Альбертовна</cp:lastModifiedBy>
  <dcterms:created xsi:type="dcterms:W3CDTF">2018-03-26T08:21:38Z</dcterms:created>
  <dcterms:modified xsi:type="dcterms:W3CDTF">2022-07-07T12:00:53Z</dcterms:modified>
</cp:coreProperties>
</file>