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2 квартал\На сайт проект постановления за 2 квартал 2022 года\"/>
    </mc:Choice>
  </mc:AlternateContent>
  <bookViews>
    <workbookView xWindow="0" yWindow="0" windowWidth="22950" windowHeight="7425"/>
  </bookViews>
  <sheets>
    <sheet name="2022" sheetId="5" r:id="rId1"/>
  </sheets>
  <definedNames>
    <definedName name="_xlnm._FilterDatabase" localSheetId="0" hidden="1">'2022'!$A$5:$N$5</definedName>
  </definedNames>
  <calcPr calcId="162913"/>
</workbook>
</file>

<file path=xl/calcChain.xml><?xml version="1.0" encoding="utf-8"?>
<calcChain xmlns="http://schemas.openxmlformats.org/spreadsheetml/2006/main">
  <c r="B145" i="5" l="1"/>
  <c r="F145" i="5" s="1"/>
  <c r="C146" i="5"/>
  <c r="G146" i="5" s="1"/>
  <c r="D146" i="5"/>
  <c r="H146" i="5" s="1"/>
  <c r="E146" i="5"/>
  <c r="F146" i="5"/>
  <c r="J146" i="5"/>
  <c r="K145" i="5"/>
  <c r="J145" i="5"/>
  <c r="I145" i="5"/>
  <c r="H145" i="5"/>
  <c r="G145" i="5"/>
  <c r="K146" i="5" l="1"/>
  <c r="I146" i="5"/>
  <c r="F88" i="5"/>
  <c r="G88" i="5"/>
  <c r="H88" i="5"/>
  <c r="I88" i="5"/>
  <c r="J88" i="5"/>
  <c r="K88" i="5"/>
  <c r="F68" i="5"/>
  <c r="G68" i="5"/>
  <c r="H68" i="5"/>
  <c r="I68" i="5"/>
  <c r="J68" i="5"/>
  <c r="K68" i="5"/>
  <c r="C28" i="5"/>
  <c r="D28" i="5"/>
  <c r="E28" i="5"/>
  <c r="B28" i="5"/>
  <c r="K29" i="5"/>
  <c r="J29" i="5"/>
  <c r="I29" i="5"/>
  <c r="H29" i="5"/>
  <c r="G29" i="5"/>
  <c r="F29" i="5"/>
  <c r="F83" i="5" l="1"/>
  <c r="G83" i="5"/>
  <c r="H83" i="5"/>
  <c r="I83" i="5"/>
  <c r="J83" i="5"/>
  <c r="K83" i="5"/>
  <c r="K86" i="5"/>
  <c r="J86" i="5"/>
  <c r="I86" i="5"/>
  <c r="H86" i="5"/>
  <c r="G86" i="5"/>
  <c r="F86" i="5"/>
  <c r="F89" i="5"/>
  <c r="G89" i="5"/>
  <c r="H89" i="5"/>
  <c r="I89" i="5"/>
  <c r="J89" i="5"/>
  <c r="K89" i="5"/>
  <c r="F104" i="5"/>
  <c r="G104" i="5"/>
  <c r="H104" i="5"/>
  <c r="I104" i="5"/>
  <c r="J104" i="5"/>
  <c r="K104" i="5"/>
  <c r="F140" i="5"/>
  <c r="G140" i="5"/>
  <c r="H140" i="5"/>
  <c r="I140" i="5"/>
  <c r="J140" i="5"/>
  <c r="K140" i="5"/>
  <c r="C136" i="5"/>
  <c r="D136" i="5"/>
  <c r="E136" i="5"/>
  <c r="B136" i="5"/>
  <c r="C85" i="5"/>
  <c r="D85" i="5"/>
  <c r="E85" i="5"/>
  <c r="B85" i="5"/>
  <c r="F51" i="5"/>
  <c r="K9" i="5"/>
  <c r="J9" i="5"/>
  <c r="I9" i="5"/>
  <c r="H9" i="5"/>
  <c r="G9" i="5"/>
  <c r="F9" i="5"/>
  <c r="K143" i="5" l="1"/>
  <c r="J143" i="5"/>
  <c r="I143" i="5"/>
  <c r="H143" i="5"/>
  <c r="G143" i="5"/>
  <c r="F143" i="5"/>
  <c r="K142" i="5"/>
  <c r="J142" i="5"/>
  <c r="I142" i="5"/>
  <c r="H142" i="5"/>
  <c r="G142" i="5"/>
  <c r="F142" i="5"/>
  <c r="E141" i="5"/>
  <c r="D141" i="5"/>
  <c r="C141" i="5"/>
  <c r="B141" i="5"/>
  <c r="K139" i="5"/>
  <c r="J139" i="5"/>
  <c r="H139" i="5"/>
  <c r="G139" i="5"/>
  <c r="F139" i="5"/>
  <c r="I139" i="5"/>
  <c r="K138" i="5"/>
  <c r="J138" i="5"/>
  <c r="H138" i="5"/>
  <c r="G138" i="5"/>
  <c r="F138" i="5"/>
  <c r="I138" i="5"/>
  <c r="K137" i="5"/>
  <c r="J137" i="5"/>
  <c r="H137" i="5"/>
  <c r="G137" i="5"/>
  <c r="I137" i="5"/>
  <c r="K135" i="5"/>
  <c r="J135" i="5"/>
  <c r="I135" i="5"/>
  <c r="H135" i="5"/>
  <c r="G135" i="5"/>
  <c r="F135" i="5"/>
  <c r="E134" i="5"/>
  <c r="D134" i="5"/>
  <c r="C134" i="5"/>
  <c r="B134" i="5"/>
  <c r="K133" i="5"/>
  <c r="J133" i="5"/>
  <c r="I133" i="5"/>
  <c r="H133" i="5"/>
  <c r="G133" i="5"/>
  <c r="F133" i="5"/>
  <c r="K132" i="5"/>
  <c r="J132" i="5"/>
  <c r="I132" i="5"/>
  <c r="H132" i="5"/>
  <c r="G132" i="5"/>
  <c r="F132" i="5"/>
  <c r="K131" i="5"/>
  <c r="J131" i="5"/>
  <c r="I131" i="5"/>
  <c r="H131" i="5"/>
  <c r="G131" i="5"/>
  <c r="F131" i="5"/>
  <c r="E130" i="5"/>
  <c r="D130" i="5"/>
  <c r="C130" i="5"/>
  <c r="B130" i="5"/>
  <c r="K128" i="5"/>
  <c r="J128" i="5"/>
  <c r="I128" i="5"/>
  <c r="H128" i="5"/>
  <c r="G128" i="5"/>
  <c r="F128" i="5"/>
  <c r="K127" i="5"/>
  <c r="J127" i="5"/>
  <c r="I127" i="5"/>
  <c r="H127" i="5"/>
  <c r="G127" i="5"/>
  <c r="F127" i="5"/>
  <c r="E126" i="5"/>
  <c r="D126" i="5"/>
  <c r="C126" i="5"/>
  <c r="B126" i="5"/>
  <c r="K125" i="5"/>
  <c r="J125" i="5"/>
  <c r="I125" i="5"/>
  <c r="H125" i="5"/>
  <c r="G125" i="5"/>
  <c r="F125" i="5"/>
  <c r="E124" i="5"/>
  <c r="D124" i="5"/>
  <c r="C124" i="5"/>
  <c r="B124" i="5"/>
  <c r="K123" i="5"/>
  <c r="J123" i="5"/>
  <c r="I123" i="5"/>
  <c r="H123" i="5"/>
  <c r="G123" i="5"/>
  <c r="F123" i="5"/>
  <c r="E122" i="5"/>
  <c r="D122" i="5"/>
  <c r="C122" i="5"/>
  <c r="B122" i="5"/>
  <c r="K120" i="5"/>
  <c r="J120" i="5"/>
  <c r="I120" i="5"/>
  <c r="H120" i="5"/>
  <c r="G120" i="5"/>
  <c r="F120" i="5"/>
  <c r="K119" i="5"/>
  <c r="J119" i="5"/>
  <c r="I119" i="5"/>
  <c r="H119" i="5"/>
  <c r="G119" i="5"/>
  <c r="F119" i="5"/>
  <c r="E118" i="5"/>
  <c r="D118" i="5"/>
  <c r="C118" i="5"/>
  <c r="B118" i="5"/>
  <c r="K117" i="5"/>
  <c r="J117" i="5"/>
  <c r="I117" i="5"/>
  <c r="H117" i="5"/>
  <c r="G117" i="5"/>
  <c r="F117" i="5"/>
  <c r="K116" i="5"/>
  <c r="J116" i="5"/>
  <c r="I116" i="5"/>
  <c r="H116" i="5"/>
  <c r="G116" i="5"/>
  <c r="F116" i="5"/>
  <c r="E115" i="5"/>
  <c r="D115" i="5"/>
  <c r="C115" i="5"/>
  <c r="B115" i="5"/>
  <c r="K114" i="5"/>
  <c r="J114" i="5"/>
  <c r="I114" i="5"/>
  <c r="H114" i="5"/>
  <c r="G114" i="5"/>
  <c r="F114" i="5"/>
  <c r="E113" i="5"/>
  <c r="D113" i="5"/>
  <c r="C113" i="5"/>
  <c r="B113" i="5"/>
  <c r="K111" i="5"/>
  <c r="J111" i="5"/>
  <c r="I111" i="5"/>
  <c r="H111" i="5"/>
  <c r="G111" i="5"/>
  <c r="F111" i="5"/>
  <c r="K110" i="5"/>
  <c r="J110" i="5"/>
  <c r="I110" i="5"/>
  <c r="H110" i="5"/>
  <c r="G110" i="5"/>
  <c r="F110" i="5"/>
  <c r="E109" i="5"/>
  <c r="D109" i="5"/>
  <c r="C109" i="5"/>
  <c r="B109" i="5"/>
  <c r="K108" i="5"/>
  <c r="J108" i="5"/>
  <c r="I108" i="5"/>
  <c r="H108" i="5"/>
  <c r="G108" i="5"/>
  <c r="F108" i="5"/>
  <c r="E107" i="5"/>
  <c r="D107" i="5"/>
  <c r="C107" i="5"/>
  <c r="B107" i="5"/>
  <c r="K106" i="5"/>
  <c r="J106" i="5"/>
  <c r="I106" i="5"/>
  <c r="H106" i="5"/>
  <c r="G106" i="5"/>
  <c r="F106" i="5"/>
  <c r="E105" i="5"/>
  <c r="D105" i="5"/>
  <c r="C105" i="5"/>
  <c r="B105" i="5"/>
  <c r="K103" i="5"/>
  <c r="J103" i="5"/>
  <c r="H103" i="5"/>
  <c r="G103" i="5"/>
  <c r="F103" i="5"/>
  <c r="B102" i="5"/>
  <c r="E102" i="5"/>
  <c r="D102" i="5"/>
  <c r="C102" i="5"/>
  <c r="K100" i="5"/>
  <c r="J100" i="5"/>
  <c r="I100" i="5"/>
  <c r="H100" i="5"/>
  <c r="G100" i="5"/>
  <c r="F100" i="5"/>
  <c r="K99" i="5"/>
  <c r="J99" i="5"/>
  <c r="I99" i="5"/>
  <c r="H99" i="5"/>
  <c r="G99" i="5"/>
  <c r="F99" i="5"/>
  <c r="K98" i="5"/>
  <c r="J98" i="5"/>
  <c r="I98" i="5"/>
  <c r="H98" i="5"/>
  <c r="G98" i="5"/>
  <c r="F98" i="5"/>
  <c r="K97" i="5"/>
  <c r="J97" i="5"/>
  <c r="I97" i="5"/>
  <c r="H97" i="5"/>
  <c r="G97" i="5"/>
  <c r="F97" i="5"/>
  <c r="K96" i="5"/>
  <c r="J96" i="5"/>
  <c r="I96" i="5"/>
  <c r="H96" i="5"/>
  <c r="G96" i="5"/>
  <c r="F96" i="5"/>
  <c r="K95" i="5"/>
  <c r="J95" i="5"/>
  <c r="I95" i="5"/>
  <c r="H95" i="5"/>
  <c r="G95" i="5"/>
  <c r="F95" i="5"/>
  <c r="K94" i="5"/>
  <c r="J94" i="5"/>
  <c r="I94" i="5"/>
  <c r="H94" i="5"/>
  <c r="G94" i="5"/>
  <c r="F94" i="5"/>
  <c r="E93" i="5"/>
  <c r="D93" i="5"/>
  <c r="C93" i="5"/>
  <c r="B93" i="5"/>
  <c r="K92" i="5"/>
  <c r="J92" i="5"/>
  <c r="I92" i="5"/>
  <c r="H92" i="5"/>
  <c r="G92" i="5"/>
  <c r="F92" i="5"/>
  <c r="E91" i="5"/>
  <c r="D91" i="5"/>
  <c r="C91" i="5"/>
  <c r="B91" i="5"/>
  <c r="K87" i="5"/>
  <c r="J87" i="5"/>
  <c r="I87" i="5"/>
  <c r="H87" i="5"/>
  <c r="G87" i="5"/>
  <c r="F87" i="5"/>
  <c r="H85" i="5"/>
  <c r="K84" i="5"/>
  <c r="J84" i="5"/>
  <c r="I84" i="5"/>
  <c r="H84" i="5"/>
  <c r="G84" i="5"/>
  <c r="F84" i="5"/>
  <c r="K82" i="5"/>
  <c r="J82" i="5"/>
  <c r="I82" i="5"/>
  <c r="H82" i="5"/>
  <c r="G82" i="5"/>
  <c r="E81" i="5"/>
  <c r="D81" i="5"/>
  <c r="C81" i="5"/>
  <c r="K79" i="5"/>
  <c r="J79" i="5"/>
  <c r="I79" i="5"/>
  <c r="H79" i="5"/>
  <c r="G79" i="5"/>
  <c r="F79" i="5"/>
  <c r="E78" i="5"/>
  <c r="D78" i="5"/>
  <c r="C78" i="5"/>
  <c r="B78" i="5"/>
  <c r="K77" i="5"/>
  <c r="J77" i="5"/>
  <c r="I77" i="5"/>
  <c r="H77" i="5"/>
  <c r="G77" i="5"/>
  <c r="F77" i="5"/>
  <c r="E76" i="5"/>
  <c r="D76" i="5"/>
  <c r="C76" i="5"/>
  <c r="B76" i="5"/>
  <c r="K75" i="5"/>
  <c r="J75" i="5"/>
  <c r="I75" i="5"/>
  <c r="H75" i="5"/>
  <c r="G75" i="5"/>
  <c r="F75" i="5"/>
  <c r="K74" i="5"/>
  <c r="J74" i="5"/>
  <c r="I74" i="5"/>
  <c r="H74" i="5"/>
  <c r="G74" i="5"/>
  <c r="F74" i="5"/>
  <c r="E73" i="5"/>
  <c r="D73" i="5"/>
  <c r="C73" i="5"/>
  <c r="B73" i="5"/>
  <c r="K72" i="5"/>
  <c r="J72" i="5"/>
  <c r="I72" i="5"/>
  <c r="H72" i="5"/>
  <c r="G72" i="5"/>
  <c r="F72" i="5"/>
  <c r="K71" i="5"/>
  <c r="J71" i="5"/>
  <c r="I71" i="5"/>
  <c r="H71" i="5"/>
  <c r="G71" i="5"/>
  <c r="F71" i="5"/>
  <c r="K70" i="5"/>
  <c r="J70" i="5"/>
  <c r="I70" i="5"/>
  <c r="H70" i="5"/>
  <c r="G70" i="5"/>
  <c r="F70" i="5"/>
  <c r="K69" i="5"/>
  <c r="J69" i="5"/>
  <c r="I69" i="5"/>
  <c r="H69" i="5"/>
  <c r="G69" i="5"/>
  <c r="F69" i="5"/>
  <c r="K67" i="5"/>
  <c r="J67" i="5"/>
  <c r="I67" i="5"/>
  <c r="H67" i="5"/>
  <c r="G67" i="5"/>
  <c r="F67" i="5"/>
  <c r="E66" i="5"/>
  <c r="D66" i="5"/>
  <c r="C66" i="5"/>
  <c r="B66" i="5"/>
  <c r="K65" i="5"/>
  <c r="J65" i="5"/>
  <c r="I65" i="5"/>
  <c r="H65" i="5"/>
  <c r="G65" i="5"/>
  <c r="F65" i="5"/>
  <c r="K64" i="5"/>
  <c r="J64" i="5"/>
  <c r="I64" i="5"/>
  <c r="H64" i="5"/>
  <c r="G64" i="5"/>
  <c r="F64" i="5"/>
  <c r="E63" i="5"/>
  <c r="D63" i="5"/>
  <c r="C63" i="5"/>
  <c r="B63" i="5"/>
  <c r="K62" i="5"/>
  <c r="J62" i="5"/>
  <c r="I62" i="5"/>
  <c r="H62" i="5"/>
  <c r="G62" i="5"/>
  <c r="F62" i="5"/>
  <c r="K61" i="5"/>
  <c r="J61" i="5"/>
  <c r="I61" i="5"/>
  <c r="H61" i="5"/>
  <c r="G61" i="5"/>
  <c r="F61" i="5"/>
  <c r="E60" i="5"/>
  <c r="D60" i="5"/>
  <c r="C60" i="5"/>
  <c r="B60" i="5"/>
  <c r="K58" i="5"/>
  <c r="J58" i="5"/>
  <c r="I58" i="5"/>
  <c r="H58" i="5"/>
  <c r="G58" i="5"/>
  <c r="F58" i="5"/>
  <c r="E57" i="5"/>
  <c r="D57" i="5"/>
  <c r="C57" i="5"/>
  <c r="B57" i="5"/>
  <c r="K56" i="5"/>
  <c r="J56" i="5"/>
  <c r="I56" i="5"/>
  <c r="H56" i="5"/>
  <c r="G56" i="5"/>
  <c r="F56" i="5"/>
  <c r="K55" i="5"/>
  <c r="J55" i="5"/>
  <c r="I55" i="5"/>
  <c r="H55" i="5"/>
  <c r="G55" i="5"/>
  <c r="F55" i="5"/>
  <c r="E54" i="5"/>
  <c r="D54" i="5"/>
  <c r="C54" i="5"/>
  <c r="B54" i="5"/>
  <c r="K53" i="5"/>
  <c r="J53" i="5"/>
  <c r="I53" i="5"/>
  <c r="H53" i="5"/>
  <c r="G53" i="5"/>
  <c r="F53" i="5"/>
  <c r="E52" i="5"/>
  <c r="D52" i="5"/>
  <c r="C52" i="5"/>
  <c r="B52" i="5"/>
  <c r="K50" i="5"/>
  <c r="J50" i="5"/>
  <c r="I50" i="5"/>
  <c r="H50" i="5"/>
  <c r="G50" i="5"/>
  <c r="F50" i="5"/>
  <c r="K49" i="5"/>
  <c r="J49" i="5"/>
  <c r="I49" i="5"/>
  <c r="H49" i="5"/>
  <c r="G49" i="5"/>
  <c r="F49" i="5"/>
  <c r="E48" i="5"/>
  <c r="D48" i="5"/>
  <c r="C48" i="5"/>
  <c r="B48" i="5"/>
  <c r="K46" i="5"/>
  <c r="J46" i="5"/>
  <c r="I46" i="5"/>
  <c r="H46" i="5"/>
  <c r="G46" i="5"/>
  <c r="F46" i="5"/>
  <c r="E45" i="5"/>
  <c r="D45" i="5"/>
  <c r="C45" i="5"/>
  <c r="B45" i="5"/>
  <c r="K44" i="5"/>
  <c r="J44" i="5"/>
  <c r="I44" i="5"/>
  <c r="H44" i="5"/>
  <c r="G44" i="5"/>
  <c r="F44" i="5"/>
  <c r="K43" i="5"/>
  <c r="J43" i="5"/>
  <c r="I43" i="5"/>
  <c r="H43" i="5"/>
  <c r="G43" i="5"/>
  <c r="F43" i="5"/>
  <c r="E42" i="5"/>
  <c r="D42" i="5"/>
  <c r="C42" i="5"/>
  <c r="B42" i="5"/>
  <c r="K41" i="5"/>
  <c r="J41" i="5"/>
  <c r="I41" i="5"/>
  <c r="H41" i="5"/>
  <c r="G41" i="5"/>
  <c r="F41" i="5"/>
  <c r="K40" i="5"/>
  <c r="J40" i="5"/>
  <c r="I40" i="5"/>
  <c r="H40" i="5"/>
  <c r="G40" i="5"/>
  <c r="F40" i="5"/>
  <c r="E39" i="5"/>
  <c r="D39" i="5"/>
  <c r="C39" i="5"/>
  <c r="B39" i="5"/>
  <c r="K37" i="5"/>
  <c r="J37" i="5"/>
  <c r="I37" i="5"/>
  <c r="H37" i="5"/>
  <c r="G37" i="5"/>
  <c r="F37" i="5"/>
  <c r="E36" i="5"/>
  <c r="D36" i="5"/>
  <c r="C36" i="5"/>
  <c r="B36" i="5"/>
  <c r="K35" i="5"/>
  <c r="J35" i="5"/>
  <c r="I35" i="5"/>
  <c r="H35" i="5"/>
  <c r="G35" i="5"/>
  <c r="F35" i="5"/>
  <c r="K34" i="5"/>
  <c r="J34" i="5"/>
  <c r="I34" i="5"/>
  <c r="H34" i="5"/>
  <c r="G34" i="5"/>
  <c r="F34" i="5"/>
  <c r="K33" i="5"/>
  <c r="J33" i="5"/>
  <c r="I33" i="5"/>
  <c r="H33" i="5"/>
  <c r="G33" i="5"/>
  <c r="F33" i="5"/>
  <c r="E32" i="5"/>
  <c r="D32" i="5"/>
  <c r="C32" i="5"/>
  <c r="B32" i="5"/>
  <c r="K30" i="5"/>
  <c r="J30" i="5"/>
  <c r="I30" i="5"/>
  <c r="H30" i="5"/>
  <c r="G30" i="5"/>
  <c r="F30" i="5"/>
  <c r="K27" i="5"/>
  <c r="J27" i="5"/>
  <c r="I27" i="5"/>
  <c r="H27" i="5"/>
  <c r="G27" i="5"/>
  <c r="F27" i="5"/>
  <c r="E26" i="5"/>
  <c r="D26" i="5"/>
  <c r="C26" i="5"/>
  <c r="B26" i="5"/>
  <c r="K25" i="5"/>
  <c r="J25" i="5"/>
  <c r="I25" i="5"/>
  <c r="H25" i="5"/>
  <c r="G25" i="5"/>
  <c r="F25" i="5"/>
  <c r="K24" i="5"/>
  <c r="J24" i="5"/>
  <c r="I24" i="5"/>
  <c r="H24" i="5"/>
  <c r="G24" i="5"/>
  <c r="F24" i="5"/>
  <c r="K23" i="5"/>
  <c r="J23" i="5"/>
  <c r="I23" i="5"/>
  <c r="H23" i="5"/>
  <c r="G23" i="5"/>
  <c r="F23" i="5"/>
  <c r="E22" i="5"/>
  <c r="D22" i="5"/>
  <c r="C22" i="5"/>
  <c r="B22" i="5"/>
  <c r="K20" i="5"/>
  <c r="J20" i="5"/>
  <c r="I20" i="5"/>
  <c r="H20" i="5"/>
  <c r="G20" i="5"/>
  <c r="F20" i="5"/>
  <c r="E19" i="5"/>
  <c r="D19" i="5"/>
  <c r="C19" i="5"/>
  <c r="B19" i="5"/>
  <c r="K18" i="5"/>
  <c r="J18" i="5"/>
  <c r="I18" i="5"/>
  <c r="H18" i="5"/>
  <c r="G18" i="5"/>
  <c r="F18" i="5"/>
  <c r="E17" i="5"/>
  <c r="D17" i="5"/>
  <c r="C17" i="5"/>
  <c r="B17" i="5"/>
  <c r="K16" i="5"/>
  <c r="J16" i="5"/>
  <c r="I16" i="5"/>
  <c r="H16" i="5"/>
  <c r="G16" i="5"/>
  <c r="F16" i="5"/>
  <c r="E15" i="5"/>
  <c r="D15" i="5"/>
  <c r="C15" i="5"/>
  <c r="B15" i="5"/>
  <c r="K14" i="5"/>
  <c r="J14" i="5"/>
  <c r="I14" i="5"/>
  <c r="H14" i="5"/>
  <c r="G14" i="5"/>
  <c r="F14" i="5"/>
  <c r="E13" i="5"/>
  <c r="D13" i="5"/>
  <c r="C13" i="5"/>
  <c r="B13" i="5"/>
  <c r="K12" i="5"/>
  <c r="J12" i="5"/>
  <c r="I12" i="5"/>
  <c r="H12" i="5"/>
  <c r="G12" i="5"/>
  <c r="E11" i="5"/>
  <c r="D11" i="5"/>
  <c r="C11" i="5"/>
  <c r="B11" i="5"/>
  <c r="K10" i="5"/>
  <c r="J10" i="5"/>
  <c r="I10" i="5"/>
  <c r="H10" i="5"/>
  <c r="G10" i="5"/>
  <c r="K8" i="5"/>
  <c r="J8" i="5"/>
  <c r="I8" i="5"/>
  <c r="H8" i="5"/>
  <c r="G8" i="5"/>
  <c r="F8" i="5"/>
  <c r="E7" i="5"/>
  <c r="D7" i="5"/>
  <c r="C7" i="5"/>
  <c r="B7" i="5"/>
  <c r="F141" i="5" l="1"/>
  <c r="F107" i="5"/>
  <c r="K109" i="5"/>
  <c r="G134" i="5"/>
  <c r="E90" i="5"/>
  <c r="H113" i="5"/>
  <c r="C90" i="5"/>
  <c r="K48" i="5"/>
  <c r="E80" i="5"/>
  <c r="H63" i="5"/>
  <c r="H60" i="5"/>
  <c r="H11" i="5"/>
  <c r="H26" i="5"/>
  <c r="E21" i="5"/>
  <c r="J45" i="5"/>
  <c r="J39" i="5"/>
  <c r="I17" i="5"/>
  <c r="I28" i="5"/>
  <c r="G63" i="5"/>
  <c r="G85" i="5"/>
  <c r="G113" i="5"/>
  <c r="J115" i="5"/>
  <c r="E129" i="5"/>
  <c r="I7" i="5"/>
  <c r="I32" i="5"/>
  <c r="H22" i="5"/>
  <c r="H81" i="5"/>
  <c r="I85" i="5"/>
  <c r="I93" i="5"/>
  <c r="G107" i="5"/>
  <c r="F134" i="5"/>
  <c r="K136" i="5"/>
  <c r="G141" i="5"/>
  <c r="H36" i="5"/>
  <c r="G93" i="5"/>
  <c r="K107" i="5"/>
  <c r="D121" i="5"/>
  <c r="J130" i="5"/>
  <c r="J136" i="5"/>
  <c r="H141" i="5"/>
  <c r="K22" i="5"/>
  <c r="K42" i="5"/>
  <c r="J19" i="5"/>
  <c r="K26" i="5"/>
  <c r="I36" i="5"/>
  <c r="K73" i="5"/>
  <c r="H91" i="5"/>
  <c r="K118" i="5"/>
  <c r="H15" i="5"/>
  <c r="H7" i="5"/>
  <c r="F105" i="5"/>
  <c r="G130" i="5"/>
  <c r="I11" i="5"/>
  <c r="I15" i="5"/>
  <c r="G19" i="5"/>
  <c r="F22" i="5"/>
  <c r="J22" i="5"/>
  <c r="F26" i="5"/>
  <c r="J28" i="5"/>
  <c r="G42" i="5"/>
  <c r="H52" i="5"/>
  <c r="F60" i="5"/>
  <c r="J66" i="5"/>
  <c r="K78" i="5"/>
  <c r="I91" i="5"/>
  <c r="F113" i="5"/>
  <c r="K134" i="5"/>
  <c r="D21" i="5"/>
  <c r="F13" i="5"/>
  <c r="F19" i="5"/>
  <c r="F42" i="5"/>
  <c r="K126" i="5"/>
  <c r="F130" i="5"/>
  <c r="B6" i="5"/>
  <c r="H13" i="5"/>
  <c r="H17" i="5"/>
  <c r="H19" i="5"/>
  <c r="G22" i="5"/>
  <c r="J26" i="5"/>
  <c r="K28" i="5"/>
  <c r="H32" i="5"/>
  <c r="H42" i="5"/>
  <c r="I48" i="5"/>
  <c r="K54" i="5"/>
  <c r="G91" i="5"/>
  <c r="K105" i="5"/>
  <c r="H107" i="5"/>
  <c r="G109" i="5"/>
  <c r="G126" i="5"/>
  <c r="H130" i="5"/>
  <c r="J76" i="5"/>
  <c r="I141" i="5"/>
  <c r="G136" i="5"/>
  <c r="C129" i="5"/>
  <c r="J134" i="5"/>
  <c r="B129" i="5"/>
  <c r="F126" i="5"/>
  <c r="I126" i="5"/>
  <c r="J126" i="5"/>
  <c r="H126" i="5"/>
  <c r="B121" i="5"/>
  <c r="C121" i="5"/>
  <c r="F124" i="5"/>
  <c r="J122" i="5"/>
  <c r="F118" i="5"/>
  <c r="G115" i="5"/>
  <c r="C112" i="5"/>
  <c r="H115" i="5"/>
  <c r="E112" i="5"/>
  <c r="F115" i="5"/>
  <c r="B112" i="5"/>
  <c r="J113" i="5"/>
  <c r="J109" i="5"/>
  <c r="F109" i="5"/>
  <c r="F102" i="5"/>
  <c r="B90" i="5"/>
  <c r="K91" i="5"/>
  <c r="C80" i="5"/>
  <c r="F78" i="5"/>
  <c r="I78" i="5"/>
  <c r="G78" i="5"/>
  <c r="J78" i="5"/>
  <c r="H78" i="5"/>
  <c r="F73" i="5"/>
  <c r="H73" i="5"/>
  <c r="G73" i="5"/>
  <c r="K66" i="5"/>
  <c r="H66" i="5"/>
  <c r="F66" i="5"/>
  <c r="G66" i="5"/>
  <c r="J63" i="5"/>
  <c r="K63" i="5"/>
  <c r="C59" i="5"/>
  <c r="F63" i="5"/>
  <c r="I63" i="5"/>
  <c r="B59" i="5"/>
  <c r="J57" i="5"/>
  <c r="F57" i="5"/>
  <c r="F54" i="5"/>
  <c r="J54" i="5"/>
  <c r="H54" i="5"/>
  <c r="I52" i="5"/>
  <c r="G52" i="5"/>
  <c r="F48" i="5"/>
  <c r="G48" i="5"/>
  <c r="C38" i="5"/>
  <c r="J42" i="5"/>
  <c r="F39" i="5"/>
  <c r="B38" i="5"/>
  <c r="D31" i="5"/>
  <c r="F36" i="5"/>
  <c r="E31" i="5"/>
  <c r="G36" i="5"/>
  <c r="J36" i="5"/>
  <c r="K36" i="5"/>
  <c r="F32" i="5"/>
  <c r="B31" i="5"/>
  <c r="G32" i="5"/>
  <c r="K32" i="5"/>
  <c r="F28" i="5"/>
  <c r="G28" i="5"/>
  <c r="C21" i="5"/>
  <c r="J21" i="5" s="1"/>
  <c r="B21" i="5"/>
  <c r="I19" i="5"/>
  <c r="K19" i="5"/>
  <c r="F17" i="5"/>
  <c r="F15" i="5"/>
  <c r="I13" i="5"/>
  <c r="D6" i="5"/>
  <c r="F11" i="5"/>
  <c r="E6" i="5"/>
  <c r="J7" i="5"/>
  <c r="G13" i="5"/>
  <c r="G17" i="5"/>
  <c r="G26" i="5"/>
  <c r="C31" i="5"/>
  <c r="J32" i="5"/>
  <c r="K45" i="5"/>
  <c r="E59" i="5"/>
  <c r="B101" i="5"/>
  <c r="D101" i="5"/>
  <c r="H102" i="5"/>
  <c r="K115" i="5"/>
  <c r="F122" i="5"/>
  <c r="F52" i="5"/>
  <c r="F7" i="5"/>
  <c r="K7" i="5"/>
  <c r="G11" i="5"/>
  <c r="G15" i="5"/>
  <c r="C6" i="5"/>
  <c r="G7" i="5"/>
  <c r="I22" i="5"/>
  <c r="H28" i="5"/>
  <c r="I42" i="5"/>
  <c r="F45" i="5"/>
  <c r="I45" i="5"/>
  <c r="B47" i="5"/>
  <c r="G81" i="5"/>
  <c r="J91" i="5"/>
  <c r="H93" i="5"/>
  <c r="D90" i="5"/>
  <c r="K102" i="5"/>
  <c r="E101" i="5"/>
  <c r="J102" i="5"/>
  <c r="I102" i="5"/>
  <c r="H105" i="5"/>
  <c r="K11" i="5"/>
  <c r="J11" i="5"/>
  <c r="K13" i="5"/>
  <c r="J13" i="5"/>
  <c r="K15" i="5"/>
  <c r="J15" i="5"/>
  <c r="K17" i="5"/>
  <c r="J17" i="5"/>
  <c r="D47" i="5"/>
  <c r="C47" i="5"/>
  <c r="J48" i="5"/>
  <c r="H48" i="5"/>
  <c r="G54" i="5"/>
  <c r="G60" i="5"/>
  <c r="H76" i="5"/>
  <c r="I103" i="5"/>
  <c r="G105" i="5"/>
  <c r="C101" i="5"/>
  <c r="K124" i="5"/>
  <c r="J124" i="5"/>
  <c r="I124" i="5"/>
  <c r="K39" i="5"/>
  <c r="E38" i="5"/>
  <c r="I39" i="5"/>
  <c r="H39" i="5"/>
  <c r="H45" i="5"/>
  <c r="D38" i="5"/>
  <c r="K57" i="5"/>
  <c r="I57" i="5"/>
  <c r="H57" i="5"/>
  <c r="E47" i="5"/>
  <c r="K76" i="5"/>
  <c r="I76" i="5"/>
  <c r="G39" i="5"/>
  <c r="G57" i="5"/>
  <c r="D59" i="5"/>
  <c r="K60" i="5"/>
  <c r="J73" i="5"/>
  <c r="F76" i="5"/>
  <c r="D80" i="5"/>
  <c r="K81" i="5"/>
  <c r="K85" i="5"/>
  <c r="J85" i="5"/>
  <c r="K93" i="5"/>
  <c r="J93" i="5"/>
  <c r="J105" i="5"/>
  <c r="H109" i="5"/>
  <c r="G118" i="5"/>
  <c r="I118" i="5"/>
  <c r="G122" i="5"/>
  <c r="I122" i="5"/>
  <c r="I26" i="5"/>
  <c r="G45" i="5"/>
  <c r="K52" i="5"/>
  <c r="J52" i="5"/>
  <c r="I54" i="5"/>
  <c r="J60" i="5"/>
  <c r="G76" i="5"/>
  <c r="J81" i="5"/>
  <c r="B81" i="5"/>
  <c r="I81" i="5" s="1"/>
  <c r="F82" i="5"/>
  <c r="F85" i="5"/>
  <c r="F91" i="5"/>
  <c r="F93" i="5"/>
  <c r="G102" i="5"/>
  <c r="J107" i="5"/>
  <c r="D112" i="5"/>
  <c r="K113" i="5"/>
  <c r="H118" i="5"/>
  <c r="J118" i="5"/>
  <c r="H122" i="5"/>
  <c r="G124" i="5"/>
  <c r="D129" i="5"/>
  <c r="K130" i="5"/>
  <c r="H134" i="5"/>
  <c r="H136" i="5"/>
  <c r="K141" i="5"/>
  <c r="J141" i="5"/>
  <c r="K122" i="5"/>
  <c r="E121" i="5"/>
  <c r="H124" i="5"/>
  <c r="F136" i="5"/>
  <c r="F137" i="5"/>
  <c r="I60" i="5"/>
  <c r="I66" i="5"/>
  <c r="I73" i="5"/>
  <c r="I105" i="5"/>
  <c r="I107" i="5"/>
  <c r="I109" i="5"/>
  <c r="I113" i="5"/>
  <c r="I115" i="5"/>
  <c r="I130" i="5"/>
  <c r="I134" i="5"/>
  <c r="G90" i="5" l="1"/>
  <c r="G31" i="5"/>
  <c r="J90" i="5"/>
  <c r="H90" i="5"/>
  <c r="G80" i="5"/>
  <c r="I90" i="5"/>
  <c r="H38" i="5"/>
  <c r="H21" i="5"/>
  <c r="F21" i="5"/>
  <c r="F129" i="5"/>
  <c r="H80" i="5"/>
  <c r="H129" i="5"/>
  <c r="J129" i="5"/>
  <c r="J112" i="5"/>
  <c r="I129" i="5"/>
  <c r="F31" i="5"/>
  <c r="G121" i="5"/>
  <c r="K21" i="5"/>
  <c r="H121" i="5"/>
  <c r="K90" i="5"/>
  <c r="F38" i="5"/>
  <c r="H31" i="5"/>
  <c r="G129" i="5"/>
  <c r="I31" i="5"/>
  <c r="J80" i="5"/>
  <c r="G21" i="5"/>
  <c r="I6" i="5"/>
  <c r="K6" i="5"/>
  <c r="K129" i="5"/>
  <c r="I112" i="5"/>
  <c r="G112" i="5"/>
  <c r="H112" i="5"/>
  <c r="F112" i="5"/>
  <c r="F101" i="5"/>
  <c r="F90" i="5"/>
  <c r="F59" i="5"/>
  <c r="G59" i="5"/>
  <c r="H59" i="5"/>
  <c r="G47" i="5"/>
  <c r="K31" i="5"/>
  <c r="J31" i="5"/>
  <c r="I21" i="5"/>
  <c r="D144" i="5"/>
  <c r="F6" i="5"/>
  <c r="H6" i="5"/>
  <c r="E144" i="5"/>
  <c r="C144" i="5"/>
  <c r="G6" i="5"/>
  <c r="I101" i="5"/>
  <c r="K101" i="5"/>
  <c r="J101" i="5"/>
  <c r="F47" i="5"/>
  <c r="K80" i="5"/>
  <c r="J6" i="5"/>
  <c r="J121" i="5"/>
  <c r="I121" i="5"/>
  <c r="K121" i="5"/>
  <c r="K47" i="5"/>
  <c r="J47" i="5"/>
  <c r="I47" i="5"/>
  <c r="I38" i="5"/>
  <c r="J38" i="5"/>
  <c r="G38" i="5"/>
  <c r="K38" i="5"/>
  <c r="G101" i="5"/>
  <c r="H47" i="5"/>
  <c r="F121" i="5"/>
  <c r="H101" i="5"/>
  <c r="K59" i="5"/>
  <c r="J59" i="5"/>
  <c r="I59" i="5"/>
  <c r="I136" i="5"/>
  <c r="F81" i="5"/>
  <c r="B80" i="5"/>
  <c r="B144" i="5" s="1"/>
  <c r="K112" i="5"/>
  <c r="K144" i="5" l="1"/>
  <c r="H144" i="5"/>
  <c r="J144" i="5"/>
  <c r="F144" i="5"/>
  <c r="F80" i="5"/>
  <c r="I80" i="5"/>
  <c r="I144" i="5"/>
  <c r="G144" i="5"/>
</calcChain>
</file>

<file path=xl/sharedStrings.xml><?xml version="1.0" encoding="utf-8"?>
<sst xmlns="http://schemas.openxmlformats.org/spreadsheetml/2006/main" count="154" uniqueCount="78">
  <si>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</si>
  <si>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</si>
  <si>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</si>
  <si>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</si>
  <si>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</si>
  <si>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</si>
  <si>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</si>
  <si>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</si>
  <si>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</si>
  <si>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</si>
  <si>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</si>
  <si>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</si>
  <si>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</si>
  <si>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</si>
  <si>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</si>
  <si>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</si>
  <si>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</si>
  <si>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</si>
  <si>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</si>
  <si>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</si>
  <si>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</si>
  <si>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</si>
  <si>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</si>
  <si>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</si>
  <si>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</si>
  <si>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</si>
  <si>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</si>
  <si>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</si>
  <si>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</si>
  <si>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</si>
  <si>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</si>
  <si>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</si>
  <si>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</si>
  <si>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</si>
  <si>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</si>
  <si>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</si>
  <si>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</si>
  <si>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</si>
  <si>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</si>
  <si>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</si>
  <si>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</si>
  <si>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</si>
  <si>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</si>
  <si>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</si>
  <si>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</si>
  <si>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</si>
  <si>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</si>
  <si>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</si>
  <si>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</si>
  <si>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</si>
  <si>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</si>
  <si>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</si>
  <si>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</si>
  <si>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</si>
  <si>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</si>
  <si>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</si>
  <si>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</si>
  <si>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</si>
  <si>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</si>
  <si>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</si>
  <si>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</si>
  <si>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</si>
  <si>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</si>
  <si>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</si>
  <si>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</si>
  <si>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</si>
  <si>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>Первоначальный план на 2022 год, руб.</t>
  </si>
  <si>
    <t>Уточненный план на 2022 год, руб.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</si>
  <si>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</si>
  <si>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</si>
  <si>
    <t>План 1 полугодия  2022 года, руб.</t>
  </si>
  <si>
    <t xml:space="preserve">Отклонение от  плана 1 полугодия 2022 года, руб.                 (гр.4-гр.5) </t>
  </si>
  <si>
    <t>% исполнения  к плану 1 полугодия 2022 года (гр.5/гр.4)*100</t>
  </si>
  <si>
    <t>Департамент муниципального имущества администрации города Нефтеюганска</t>
  </si>
  <si>
    <t>Итого по программам</t>
  </si>
  <si>
    <t>Непрограммные расходы</t>
  </si>
  <si>
    <t>Итого расходов</t>
  </si>
  <si>
    <t xml:space="preserve"> Исполнение по муниципальным программам и непрограммным направлениям города Нефтеюганска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</si>
</sst>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6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" fontId="4" fillId="0" borderId="1" xfId="0" applyNumberFormat="1" applyFont="1" applyBorder="1"/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46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8" sqref="O8"/>
    </sheetView>
  </sheetViews>
  <sheetFormatPr defaultColWidth="9.140625" defaultRowHeight="12.75" outlineLevelRow="1" x14ac:dyDescent="0.2"/>
  <cols>
    <col min="1" max="1" width="30.7109375" style="2" customWidth="1"/>
    <col min="2" max="2" width="16" style="2" customWidth="1"/>
    <col min="3" max="3" width="15.7109375" style="2" customWidth="1"/>
    <col min="4" max="4" width="15.28515625" style="2" customWidth="1"/>
    <col min="5" max="5" width="15.42578125" style="2" customWidth="1"/>
    <col min="6" max="6" width="16.28515625" style="2" customWidth="1"/>
    <col min="7" max="7" width="16.7109375" style="2" customWidth="1"/>
    <col min="8" max="8" width="14.28515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18" t="s">
        <v>77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4" x14ac:dyDescent="0.2">
      <c r="K3" s="17" t="s">
        <v>69</v>
      </c>
    </row>
    <row r="4" spans="1:14" ht="76.900000000000006" customHeight="1" x14ac:dyDescent="0.2">
      <c r="A4" s="3" t="s">
        <v>24</v>
      </c>
      <c r="B4" s="8" t="s">
        <v>66</v>
      </c>
      <c r="C4" s="8" t="s">
        <v>67</v>
      </c>
      <c r="D4" s="8" t="s">
        <v>70</v>
      </c>
      <c r="E4" s="8" t="s">
        <v>25</v>
      </c>
      <c r="F4" s="8" t="s">
        <v>55</v>
      </c>
      <c r="G4" s="8" t="s">
        <v>65</v>
      </c>
      <c r="H4" s="8" t="s">
        <v>71</v>
      </c>
      <c r="I4" s="8" t="s">
        <v>57</v>
      </c>
      <c r="J4" s="8" t="s">
        <v>56</v>
      </c>
      <c r="K4" s="8" t="s">
        <v>72</v>
      </c>
    </row>
    <row r="5" spans="1:14" s="11" customFormat="1" x14ac:dyDescent="0.2">
      <c r="A5" s="9">
        <v>1</v>
      </c>
      <c r="B5" s="10">
        <v>2</v>
      </c>
      <c r="C5" s="9">
        <v>3</v>
      </c>
      <c r="D5" s="10">
        <v>4</v>
      </c>
      <c r="E5" s="9">
        <v>5</v>
      </c>
      <c r="F5" s="10">
        <v>6</v>
      </c>
      <c r="G5" s="9">
        <v>7</v>
      </c>
      <c r="H5" s="10">
        <v>8</v>
      </c>
      <c r="I5" s="9">
        <v>9</v>
      </c>
      <c r="J5" s="10">
        <v>10</v>
      </c>
      <c r="K5" s="9">
        <v>11</v>
      </c>
    </row>
    <row r="6" spans="1:14" ht="51" x14ac:dyDescent="0.2">
      <c r="A6" s="12" t="s">
        <v>27</v>
      </c>
      <c r="B6" s="13">
        <f>B7+B11+B13+B15+B17+B19</f>
        <v>4820110444</v>
      </c>
      <c r="C6" s="13">
        <f>C7+C11+C13+C15+C17+C19</f>
        <v>4969451488</v>
      </c>
      <c r="D6" s="13">
        <f>D7+D11+D13+D15+D17+D19</f>
        <v>2857969287</v>
      </c>
      <c r="E6" s="13">
        <f>E7+E11+E13+E15+E17+E19</f>
        <v>2415732363.6600003</v>
      </c>
      <c r="F6" s="13">
        <f t="shared" ref="F6:F66" si="0">B6-E6</f>
        <v>2404378080.3399997</v>
      </c>
      <c r="G6" s="13">
        <f>C6-E6</f>
        <v>2553719124.3399997</v>
      </c>
      <c r="H6" s="13">
        <f>D6-E6</f>
        <v>442236923.33999968</v>
      </c>
      <c r="I6" s="13">
        <f>E6/B6*100</f>
        <v>50.117780323209551</v>
      </c>
      <c r="J6" s="13">
        <f>E6/C6*100</f>
        <v>48.611649987798415</v>
      </c>
      <c r="K6" s="13">
        <f>E6/D6*100</f>
        <v>84.526183491488311</v>
      </c>
    </row>
    <row r="7" spans="1:14" ht="38.25" x14ac:dyDescent="0.2">
      <c r="A7" s="12" t="s">
        <v>30</v>
      </c>
      <c r="B7" s="13">
        <f>SUM(B8:B10)</f>
        <v>4565121790</v>
      </c>
      <c r="C7" s="13">
        <f>SUM(C8:C10)</f>
        <v>4710410068</v>
      </c>
      <c r="D7" s="13">
        <f>SUM(D8:D10)</f>
        <v>2725620372</v>
      </c>
      <c r="E7" s="13">
        <f>SUM(E8:E10)</f>
        <v>2317177478.5</v>
      </c>
      <c r="F7" s="13">
        <f t="shared" si="0"/>
        <v>2247944311.5</v>
      </c>
      <c r="G7" s="13">
        <f t="shared" ref="G7:G67" si="1">C7-E7</f>
        <v>2393232589.5</v>
      </c>
      <c r="H7" s="13">
        <f t="shared" ref="H7:H67" si="2">D7-E7</f>
        <v>408442893.5</v>
      </c>
      <c r="I7" s="13">
        <f t="shared" ref="I7:I67" si="3">E7/B7*100</f>
        <v>50.75828389892748</v>
      </c>
      <c r="J7" s="13">
        <f t="shared" ref="J7:J67" si="4">E7/C7*100</f>
        <v>49.192691189280126</v>
      </c>
      <c r="K7" s="13">
        <f t="shared" ref="K7:K67" si="5">E7/D7*100</f>
        <v>85.014681512660786</v>
      </c>
      <c r="M7" s="14"/>
    </row>
    <row r="8" spans="1:14" ht="43.9" customHeight="1" x14ac:dyDescent="0.2">
      <c r="A8" s="6" t="s">
        <v>1</v>
      </c>
      <c r="B8" s="15">
        <v>4371695790</v>
      </c>
      <c r="C8" s="15">
        <v>4468438245</v>
      </c>
      <c r="D8" s="15">
        <v>2639979170</v>
      </c>
      <c r="E8" s="15">
        <v>2294418800.8099999</v>
      </c>
      <c r="F8" s="15">
        <f t="shared" si="0"/>
        <v>2077276989.1900001</v>
      </c>
      <c r="G8" s="15">
        <f t="shared" si="1"/>
        <v>2174019444.1900001</v>
      </c>
      <c r="H8" s="15">
        <f t="shared" si="2"/>
        <v>345560369.19000006</v>
      </c>
      <c r="I8" s="15">
        <f t="shared" si="3"/>
        <v>52.483496359887383</v>
      </c>
      <c r="J8" s="15">
        <f t="shared" si="4"/>
        <v>51.347219655040796</v>
      </c>
      <c r="K8" s="15">
        <f t="shared" si="5"/>
        <v>86.910488797909707</v>
      </c>
      <c r="M8" s="14"/>
      <c r="N8" s="14"/>
    </row>
    <row r="9" spans="1:14" ht="43.9" customHeight="1" x14ac:dyDescent="0.2">
      <c r="A9" s="1" t="s">
        <v>2</v>
      </c>
      <c r="B9" s="15">
        <v>193426000</v>
      </c>
      <c r="C9" s="15">
        <v>241971823</v>
      </c>
      <c r="D9" s="15">
        <v>85641202</v>
      </c>
      <c r="E9" s="15">
        <v>22758677.690000001</v>
      </c>
      <c r="F9" s="15">
        <f t="shared" ref="F9" si="6">B9-E9</f>
        <v>170667322.31</v>
      </c>
      <c r="G9" s="15">
        <f t="shared" ref="G9" si="7">C9-E9</f>
        <v>219213145.31</v>
      </c>
      <c r="H9" s="15">
        <f t="shared" ref="H9" si="8">D9-E9</f>
        <v>62882524.310000002</v>
      </c>
      <c r="I9" s="15">
        <f t="shared" ref="I9" si="9">E9/B9*100</f>
        <v>11.766090230889333</v>
      </c>
      <c r="J9" s="15">
        <f t="shared" ref="J9" si="10">E9/C9*100</f>
        <v>9.4055073883540565</v>
      </c>
      <c r="K9" s="15">
        <f t="shared" ref="K9" si="11">E9/D9*100</f>
        <v>26.574449165251089</v>
      </c>
    </row>
    <row r="10" spans="1:14" ht="33" customHeight="1" x14ac:dyDescent="0.2">
      <c r="A10" s="1" t="s">
        <v>9</v>
      </c>
      <c r="B10" s="13"/>
      <c r="C10" s="15"/>
      <c r="D10" s="15"/>
      <c r="E10" s="15"/>
      <c r="F10" s="15"/>
      <c r="G10" s="15">
        <f t="shared" si="1"/>
        <v>0</v>
      </c>
      <c r="H10" s="15">
        <f t="shared" si="2"/>
        <v>0</v>
      </c>
      <c r="I10" s="15" t="e">
        <f t="shared" si="3"/>
        <v>#DIV/0!</v>
      </c>
      <c r="J10" s="15" t="e">
        <f t="shared" si="4"/>
        <v>#DIV/0!</v>
      </c>
      <c r="K10" s="15" t="e">
        <f t="shared" si="5"/>
        <v>#DIV/0!</v>
      </c>
    </row>
    <row r="11" spans="1:14" ht="51" x14ac:dyDescent="0.2">
      <c r="A11" s="12" t="s">
        <v>31</v>
      </c>
      <c r="B11" s="13">
        <f>B12</f>
        <v>4535850</v>
      </c>
      <c r="C11" s="13">
        <f t="shared" ref="C11:E11" si="12">C12</f>
        <v>4535850</v>
      </c>
      <c r="D11" s="13">
        <f t="shared" si="12"/>
        <v>4112200</v>
      </c>
      <c r="E11" s="13">
        <f t="shared" si="12"/>
        <v>2257093.69</v>
      </c>
      <c r="F11" s="13">
        <f t="shared" si="0"/>
        <v>2278756.31</v>
      </c>
      <c r="G11" s="13">
        <f t="shared" si="1"/>
        <v>2278756.31</v>
      </c>
      <c r="H11" s="13">
        <f t="shared" si="2"/>
        <v>1855106.31</v>
      </c>
      <c r="I11" s="13">
        <f t="shared" si="3"/>
        <v>49.76120660956601</v>
      </c>
      <c r="J11" s="13">
        <f t="shared" si="4"/>
        <v>49.76120660956601</v>
      </c>
      <c r="K11" s="13">
        <f t="shared" si="5"/>
        <v>54.887741111813625</v>
      </c>
    </row>
    <row r="12" spans="1:14" ht="46.15" customHeight="1" x14ac:dyDescent="0.2">
      <c r="A12" s="6" t="s">
        <v>1</v>
      </c>
      <c r="B12" s="15">
        <v>4535850</v>
      </c>
      <c r="C12" s="15">
        <v>4535850</v>
      </c>
      <c r="D12" s="15">
        <v>4112200</v>
      </c>
      <c r="E12" s="7">
        <v>2257093.69</v>
      </c>
      <c r="F12" s="7"/>
      <c r="G12" s="7">
        <f t="shared" si="1"/>
        <v>2278756.31</v>
      </c>
      <c r="H12" s="7">
        <f t="shared" si="2"/>
        <v>1855106.31</v>
      </c>
      <c r="I12" s="7">
        <f t="shared" si="3"/>
        <v>49.76120660956601</v>
      </c>
      <c r="J12" s="7">
        <f t="shared" si="4"/>
        <v>49.76120660956601</v>
      </c>
      <c r="K12" s="7">
        <f t="shared" si="5"/>
        <v>54.887741111813625</v>
      </c>
    </row>
    <row r="13" spans="1:14" ht="37.15" customHeight="1" x14ac:dyDescent="0.2">
      <c r="A13" s="12" t="s">
        <v>33</v>
      </c>
      <c r="B13" s="13">
        <f>B14</f>
        <v>55957404</v>
      </c>
      <c r="C13" s="13">
        <f t="shared" ref="C13:E13" si="13">C14</f>
        <v>56771752</v>
      </c>
      <c r="D13" s="13">
        <f t="shared" si="13"/>
        <v>22794484</v>
      </c>
      <c r="E13" s="13">
        <f t="shared" si="13"/>
        <v>8626001.4800000004</v>
      </c>
      <c r="F13" s="13">
        <f t="shared" si="0"/>
        <v>47331402.519999996</v>
      </c>
      <c r="G13" s="13">
        <f t="shared" si="1"/>
        <v>48145750.519999996</v>
      </c>
      <c r="H13" s="13">
        <f t="shared" si="2"/>
        <v>14168482.52</v>
      </c>
      <c r="I13" s="13">
        <f t="shared" si="3"/>
        <v>15.415299608966851</v>
      </c>
      <c r="J13" s="13">
        <f t="shared" si="4"/>
        <v>15.194178752841731</v>
      </c>
      <c r="K13" s="13">
        <f t="shared" si="5"/>
        <v>37.842495052750486</v>
      </c>
      <c r="M13" s="14"/>
    </row>
    <row r="14" spans="1:14" ht="46.15" customHeight="1" x14ac:dyDescent="0.2">
      <c r="A14" s="6" t="s">
        <v>1</v>
      </c>
      <c r="B14" s="15">
        <v>55957404</v>
      </c>
      <c r="C14" s="15">
        <v>56771752</v>
      </c>
      <c r="D14" s="15">
        <v>22794484</v>
      </c>
      <c r="E14" s="15">
        <v>8626001.4800000004</v>
      </c>
      <c r="F14" s="15">
        <f t="shared" si="0"/>
        <v>47331402.519999996</v>
      </c>
      <c r="G14" s="15">
        <f t="shared" si="1"/>
        <v>48145750.519999996</v>
      </c>
      <c r="H14" s="15">
        <f t="shared" si="2"/>
        <v>14168482.52</v>
      </c>
      <c r="I14" s="15">
        <f t="shared" si="3"/>
        <v>15.415299608966851</v>
      </c>
      <c r="J14" s="15">
        <f t="shared" si="4"/>
        <v>15.194178752841731</v>
      </c>
      <c r="K14" s="15">
        <f t="shared" si="5"/>
        <v>37.842495052750486</v>
      </c>
    </row>
    <row r="15" spans="1:14" ht="30.6" customHeight="1" x14ac:dyDescent="0.2">
      <c r="A15" s="12" t="s">
        <v>3</v>
      </c>
      <c r="B15" s="13">
        <f>B16</f>
        <v>66936100</v>
      </c>
      <c r="C15" s="13">
        <f t="shared" ref="C15:E15" si="14">C16</f>
        <v>67689910</v>
      </c>
      <c r="D15" s="13">
        <f t="shared" si="14"/>
        <v>34042288</v>
      </c>
      <c r="E15" s="13">
        <f t="shared" si="14"/>
        <v>28636543.670000002</v>
      </c>
      <c r="F15" s="13">
        <f t="shared" si="0"/>
        <v>38299556.329999998</v>
      </c>
      <c r="G15" s="13">
        <f t="shared" si="1"/>
        <v>39053366.329999998</v>
      </c>
      <c r="H15" s="13">
        <f t="shared" si="2"/>
        <v>5405744.3299999982</v>
      </c>
      <c r="I15" s="13">
        <f t="shared" si="3"/>
        <v>42.781912406011109</v>
      </c>
      <c r="J15" s="13">
        <f t="shared" si="4"/>
        <v>42.305483446498897</v>
      </c>
      <c r="K15" s="13">
        <f t="shared" si="5"/>
        <v>84.120502329338152</v>
      </c>
    </row>
    <row r="16" spans="1:14" ht="37.15" customHeight="1" x14ac:dyDescent="0.2">
      <c r="A16" s="6" t="s">
        <v>1</v>
      </c>
      <c r="B16" s="15">
        <v>66936100</v>
      </c>
      <c r="C16" s="15">
        <v>67689910</v>
      </c>
      <c r="D16" s="15">
        <v>34042288</v>
      </c>
      <c r="E16" s="15">
        <v>28636543.670000002</v>
      </c>
      <c r="F16" s="15">
        <f t="shared" si="0"/>
        <v>38299556.329999998</v>
      </c>
      <c r="G16" s="15">
        <f t="shared" si="1"/>
        <v>39053366.329999998</v>
      </c>
      <c r="H16" s="15">
        <f t="shared" si="2"/>
        <v>5405744.3299999982</v>
      </c>
      <c r="I16" s="15">
        <f t="shared" si="3"/>
        <v>42.781912406011109</v>
      </c>
      <c r="J16" s="15">
        <f t="shared" si="4"/>
        <v>42.305483446498897</v>
      </c>
      <c r="K16" s="15">
        <f t="shared" si="5"/>
        <v>84.120502329338152</v>
      </c>
    </row>
    <row r="17" spans="1:11" ht="43.15" customHeight="1" x14ac:dyDescent="0.2">
      <c r="A17" s="12" t="s">
        <v>34</v>
      </c>
      <c r="B17" s="13">
        <f>B18</f>
        <v>127504300</v>
      </c>
      <c r="C17" s="13">
        <f>SUM(C18:C18)</f>
        <v>129988908</v>
      </c>
      <c r="D17" s="13">
        <f>SUM(D18:D18)</f>
        <v>71369943</v>
      </c>
      <c r="E17" s="13">
        <f>SUM(E18:E18)</f>
        <v>59005246.32</v>
      </c>
      <c r="F17" s="13">
        <f t="shared" si="0"/>
        <v>68499053.680000007</v>
      </c>
      <c r="G17" s="13">
        <f t="shared" si="1"/>
        <v>70983661.680000007</v>
      </c>
      <c r="H17" s="13">
        <f t="shared" si="2"/>
        <v>12364696.68</v>
      </c>
      <c r="I17" s="13">
        <f t="shared" si="3"/>
        <v>46.277063848042772</v>
      </c>
      <c r="J17" s="13">
        <f t="shared" si="4"/>
        <v>45.392524045205455</v>
      </c>
      <c r="K17" s="13">
        <f t="shared" si="5"/>
        <v>82.675204490495389</v>
      </c>
    </row>
    <row r="18" spans="1:11" ht="43.15" customHeight="1" x14ac:dyDescent="0.2">
      <c r="A18" s="6" t="s">
        <v>1</v>
      </c>
      <c r="B18" s="15">
        <v>127504300</v>
      </c>
      <c r="C18" s="15">
        <v>129988908</v>
      </c>
      <c r="D18" s="15">
        <v>71369943</v>
      </c>
      <c r="E18" s="15">
        <v>59005246.32</v>
      </c>
      <c r="F18" s="15">
        <f t="shared" si="0"/>
        <v>68499053.680000007</v>
      </c>
      <c r="G18" s="15">
        <f t="shared" si="1"/>
        <v>70983661.680000007</v>
      </c>
      <c r="H18" s="15">
        <f t="shared" si="2"/>
        <v>12364696.68</v>
      </c>
      <c r="I18" s="15">
        <f t="shared" si="3"/>
        <v>46.277063848042772</v>
      </c>
      <c r="J18" s="15">
        <f t="shared" si="4"/>
        <v>45.392524045205455</v>
      </c>
      <c r="K18" s="15">
        <f t="shared" si="5"/>
        <v>82.675204490495389</v>
      </c>
    </row>
    <row r="19" spans="1:11" ht="43.15" customHeight="1" x14ac:dyDescent="0.2">
      <c r="A19" s="12" t="s">
        <v>37</v>
      </c>
      <c r="B19" s="13">
        <f>B20</f>
        <v>55000</v>
      </c>
      <c r="C19" s="13">
        <f t="shared" ref="C19:E19" si="15">C20</f>
        <v>55000</v>
      </c>
      <c r="D19" s="13">
        <f t="shared" si="15"/>
        <v>30000</v>
      </c>
      <c r="E19" s="13">
        <f t="shared" si="15"/>
        <v>30000</v>
      </c>
      <c r="F19" s="13">
        <f t="shared" si="0"/>
        <v>25000</v>
      </c>
      <c r="G19" s="13">
        <f t="shared" si="1"/>
        <v>25000</v>
      </c>
      <c r="H19" s="13">
        <f t="shared" si="2"/>
        <v>0</v>
      </c>
      <c r="I19" s="13">
        <f t="shared" si="3"/>
        <v>54.54545454545454</v>
      </c>
      <c r="J19" s="13">
        <f t="shared" si="4"/>
        <v>54.54545454545454</v>
      </c>
      <c r="K19" s="13">
        <f t="shared" si="5"/>
        <v>100</v>
      </c>
    </row>
    <row r="20" spans="1:11" ht="51" x14ac:dyDescent="0.2">
      <c r="A20" s="6" t="s">
        <v>1</v>
      </c>
      <c r="B20" s="15">
        <v>55000</v>
      </c>
      <c r="C20" s="15">
        <v>55000</v>
      </c>
      <c r="D20" s="15">
        <v>30000</v>
      </c>
      <c r="E20" s="15">
        <v>30000</v>
      </c>
      <c r="F20" s="15">
        <f t="shared" si="0"/>
        <v>25000</v>
      </c>
      <c r="G20" s="15">
        <f t="shared" si="1"/>
        <v>25000</v>
      </c>
      <c r="H20" s="15">
        <f t="shared" si="2"/>
        <v>0</v>
      </c>
      <c r="I20" s="15">
        <f t="shared" si="3"/>
        <v>54.54545454545454</v>
      </c>
      <c r="J20" s="15">
        <f t="shared" si="4"/>
        <v>54.54545454545454</v>
      </c>
      <c r="K20" s="15">
        <f t="shared" si="5"/>
        <v>100</v>
      </c>
    </row>
    <row r="21" spans="1:11" ht="63.75" x14ac:dyDescent="0.2">
      <c r="A21" s="12" t="s">
        <v>28</v>
      </c>
      <c r="B21" s="13">
        <f>B22+B26</f>
        <v>120069300</v>
      </c>
      <c r="C21" s="13">
        <f t="shared" ref="C21:E21" si="16">C22+C26</f>
        <v>230650361</v>
      </c>
      <c r="D21" s="13">
        <f t="shared" si="16"/>
        <v>195065861</v>
      </c>
      <c r="E21" s="13">
        <f t="shared" si="16"/>
        <v>129879690.19999999</v>
      </c>
      <c r="F21" s="13">
        <f t="shared" si="0"/>
        <v>-9810390.1999999881</v>
      </c>
      <c r="G21" s="13">
        <f t="shared" si="1"/>
        <v>100770670.80000001</v>
      </c>
      <c r="H21" s="13">
        <f t="shared" si="2"/>
        <v>65186170.800000012</v>
      </c>
      <c r="I21" s="13">
        <f t="shared" si="3"/>
        <v>108.17060664133129</v>
      </c>
      <c r="J21" s="13">
        <f t="shared" si="4"/>
        <v>56.310204604448884</v>
      </c>
      <c r="K21" s="13">
        <f t="shared" si="5"/>
        <v>66.582481185675022</v>
      </c>
    </row>
    <row r="22" spans="1:11" ht="68.45" customHeight="1" x14ac:dyDescent="0.2">
      <c r="A22" s="12" t="s">
        <v>35</v>
      </c>
      <c r="B22" s="13">
        <f>SUM(B23:B25)</f>
        <v>81682900</v>
      </c>
      <c r="C22" s="13">
        <f t="shared" ref="C22:E22" si="17">SUM(C23:C25)</f>
        <v>191924440</v>
      </c>
      <c r="D22" s="13">
        <f t="shared" si="17"/>
        <v>176585740</v>
      </c>
      <c r="E22" s="13">
        <f t="shared" si="17"/>
        <v>114649540.16999999</v>
      </c>
      <c r="F22" s="13">
        <f t="shared" si="0"/>
        <v>-32966640.169999987</v>
      </c>
      <c r="G22" s="13">
        <f t="shared" si="1"/>
        <v>77274899.830000013</v>
      </c>
      <c r="H22" s="13">
        <f t="shared" si="2"/>
        <v>61936199.830000013</v>
      </c>
      <c r="I22" s="13">
        <f t="shared" si="3"/>
        <v>140.35929205500784</v>
      </c>
      <c r="J22" s="13">
        <f t="shared" si="4"/>
        <v>59.736811096075094</v>
      </c>
      <c r="K22" s="13">
        <f t="shared" si="5"/>
        <v>64.925707007825196</v>
      </c>
    </row>
    <row r="23" spans="1:11" ht="31.9" customHeight="1" x14ac:dyDescent="0.2">
      <c r="A23" s="6" t="s">
        <v>13</v>
      </c>
      <c r="B23" s="7">
        <v>22428500</v>
      </c>
      <c r="C23" s="7">
        <v>22428500</v>
      </c>
      <c r="D23" s="7">
        <v>9228500</v>
      </c>
      <c r="E23" s="7">
        <v>8666418.5700000003</v>
      </c>
      <c r="F23" s="7">
        <f t="shared" si="0"/>
        <v>13762081.43</v>
      </c>
      <c r="G23" s="7">
        <f t="shared" si="1"/>
        <v>13762081.43</v>
      </c>
      <c r="H23" s="7">
        <f t="shared" si="2"/>
        <v>562081.4299999997</v>
      </c>
      <c r="I23" s="7">
        <f t="shared" si="3"/>
        <v>38.640205854158772</v>
      </c>
      <c r="J23" s="7">
        <f t="shared" si="4"/>
        <v>38.640205854158772</v>
      </c>
      <c r="K23" s="7">
        <f t="shared" si="5"/>
        <v>93.909287208105326</v>
      </c>
    </row>
    <row r="24" spans="1:11" ht="54" customHeight="1" collapsed="1" x14ac:dyDescent="0.2">
      <c r="A24" s="6" t="s">
        <v>4</v>
      </c>
      <c r="B24" s="7">
        <v>57115700</v>
      </c>
      <c r="C24" s="7">
        <v>167357240</v>
      </c>
      <c r="D24" s="7">
        <v>167357240</v>
      </c>
      <c r="E24" s="7">
        <v>105983121.59999999</v>
      </c>
      <c r="F24" s="7">
        <f t="shared" si="0"/>
        <v>-48867421.599999994</v>
      </c>
      <c r="G24" s="7">
        <f t="shared" si="1"/>
        <v>61374118.400000006</v>
      </c>
      <c r="H24" s="7">
        <f t="shared" si="2"/>
        <v>61374118.400000006</v>
      </c>
      <c r="I24" s="7">
        <f t="shared" si="3"/>
        <v>185.55864954819776</v>
      </c>
      <c r="J24" s="7">
        <f t="shared" si="4"/>
        <v>63.327479348966321</v>
      </c>
      <c r="K24" s="7">
        <f t="shared" si="5"/>
        <v>63.327479348966321</v>
      </c>
    </row>
    <row r="25" spans="1:11" ht="51" outlineLevel="1" x14ac:dyDescent="0.2">
      <c r="A25" s="6" t="s">
        <v>9</v>
      </c>
      <c r="B25" s="7">
        <v>2138700</v>
      </c>
      <c r="C25" s="7">
        <v>2138700</v>
      </c>
      <c r="D25" s="7"/>
      <c r="E25" s="7"/>
      <c r="F25" s="7">
        <f t="shared" si="0"/>
        <v>2138700</v>
      </c>
      <c r="G25" s="7">
        <f t="shared" si="1"/>
        <v>2138700</v>
      </c>
      <c r="H25" s="7">
        <f t="shared" si="2"/>
        <v>0</v>
      </c>
      <c r="I25" s="7">
        <f t="shared" si="3"/>
        <v>0</v>
      </c>
      <c r="J25" s="7">
        <f t="shared" si="4"/>
        <v>0</v>
      </c>
      <c r="K25" s="7" t="e">
        <f t="shared" si="5"/>
        <v>#DIV/0!</v>
      </c>
    </row>
    <row r="26" spans="1:11" ht="51" x14ac:dyDescent="0.2">
      <c r="A26" s="12" t="s">
        <v>36</v>
      </c>
      <c r="B26" s="13">
        <f>B27</f>
        <v>38386400</v>
      </c>
      <c r="C26" s="13">
        <f t="shared" ref="C26:E26" si="18">C27</f>
        <v>38725921</v>
      </c>
      <c r="D26" s="13">
        <f t="shared" si="18"/>
        <v>18480121</v>
      </c>
      <c r="E26" s="13">
        <f t="shared" si="18"/>
        <v>15230150.029999999</v>
      </c>
      <c r="F26" s="13">
        <f t="shared" si="0"/>
        <v>23156249.969999999</v>
      </c>
      <c r="G26" s="13">
        <f t="shared" si="1"/>
        <v>23495770.969999999</v>
      </c>
      <c r="H26" s="13">
        <f t="shared" si="2"/>
        <v>3249970.9700000007</v>
      </c>
      <c r="I26" s="13">
        <f t="shared" si="3"/>
        <v>39.67590091803347</v>
      </c>
      <c r="J26" s="13">
        <f t="shared" si="4"/>
        <v>39.328051177917757</v>
      </c>
      <c r="K26" s="13">
        <f t="shared" si="5"/>
        <v>82.413692150608753</v>
      </c>
    </row>
    <row r="27" spans="1:11" ht="30" customHeight="1" x14ac:dyDescent="0.2">
      <c r="A27" s="6" t="s">
        <v>13</v>
      </c>
      <c r="B27" s="7">
        <v>38386400</v>
      </c>
      <c r="C27" s="7">
        <v>38725921</v>
      </c>
      <c r="D27" s="7">
        <v>18480121</v>
      </c>
      <c r="E27" s="7">
        <v>15230150.029999999</v>
      </c>
      <c r="F27" s="7">
        <f t="shared" si="0"/>
        <v>23156249.969999999</v>
      </c>
      <c r="G27" s="7">
        <f t="shared" si="1"/>
        <v>23495770.969999999</v>
      </c>
      <c r="H27" s="7">
        <f t="shared" si="2"/>
        <v>3249970.9700000007</v>
      </c>
      <c r="I27" s="7">
        <f t="shared" si="3"/>
        <v>39.67590091803347</v>
      </c>
      <c r="J27" s="7">
        <f t="shared" si="4"/>
        <v>39.328051177917757</v>
      </c>
      <c r="K27" s="7">
        <f t="shared" si="5"/>
        <v>82.413692150608753</v>
      </c>
    </row>
    <row r="28" spans="1:11" ht="38.25" x14ac:dyDescent="0.2">
      <c r="A28" s="12" t="s">
        <v>29</v>
      </c>
      <c r="B28" s="13">
        <f>SUM(B29:B30)</f>
        <v>0</v>
      </c>
      <c r="C28" s="13">
        <f t="shared" ref="C28:E28" si="19">SUM(C29:C30)</f>
        <v>4513365</v>
      </c>
      <c r="D28" s="13">
        <f t="shared" si="19"/>
        <v>70000</v>
      </c>
      <c r="E28" s="13">
        <f t="shared" si="19"/>
        <v>70000</v>
      </c>
      <c r="F28" s="13">
        <f t="shared" si="0"/>
        <v>-70000</v>
      </c>
      <c r="G28" s="13">
        <f t="shared" si="1"/>
        <v>4443365</v>
      </c>
      <c r="H28" s="13">
        <f t="shared" si="2"/>
        <v>0</v>
      </c>
      <c r="I28" s="13" t="e">
        <f t="shared" si="3"/>
        <v>#DIV/0!</v>
      </c>
      <c r="J28" s="13">
        <f t="shared" si="4"/>
        <v>1.5509492363236743</v>
      </c>
      <c r="K28" s="13">
        <f t="shared" si="5"/>
        <v>100</v>
      </c>
    </row>
    <row r="29" spans="1:11" ht="33.75" x14ac:dyDescent="0.2">
      <c r="A29" s="1" t="s">
        <v>1</v>
      </c>
      <c r="B29" s="7"/>
      <c r="C29" s="7">
        <v>70000</v>
      </c>
      <c r="D29" s="7">
        <v>70000</v>
      </c>
      <c r="E29" s="7">
        <v>70000</v>
      </c>
      <c r="F29" s="7">
        <f t="shared" ref="F29" si="20">B29-E29</f>
        <v>-70000</v>
      </c>
      <c r="G29" s="7">
        <f t="shared" ref="G29" si="21">C29-E29</f>
        <v>0</v>
      </c>
      <c r="H29" s="7">
        <f t="shared" ref="H29" si="22">D29-E29</f>
        <v>0</v>
      </c>
      <c r="I29" s="7" t="e">
        <f t="shared" ref="I29" si="23">E29/B29*100</f>
        <v>#DIV/0!</v>
      </c>
      <c r="J29" s="7">
        <f t="shared" ref="J29" si="24">E29/C29*100</f>
        <v>100</v>
      </c>
      <c r="K29" s="7">
        <f t="shared" ref="K29" si="25">E29/D29*100</f>
        <v>100</v>
      </c>
    </row>
    <row r="30" spans="1:11" ht="33.75" x14ac:dyDescent="0.2">
      <c r="A30" s="1" t="s">
        <v>9</v>
      </c>
      <c r="B30" s="7"/>
      <c r="C30" s="7">
        <v>4443365</v>
      </c>
      <c r="D30" s="7"/>
      <c r="E30" s="7"/>
      <c r="F30" s="7">
        <f t="shared" si="0"/>
        <v>0</v>
      </c>
      <c r="G30" s="7">
        <f t="shared" si="1"/>
        <v>4443365</v>
      </c>
      <c r="H30" s="7">
        <f t="shared" si="2"/>
        <v>0</v>
      </c>
      <c r="I30" s="7" t="e">
        <f t="shared" si="3"/>
        <v>#DIV/0!</v>
      </c>
      <c r="J30" s="7">
        <f t="shared" si="4"/>
        <v>0</v>
      </c>
      <c r="K30" s="7" t="e">
        <f t="shared" si="5"/>
        <v>#DIV/0!</v>
      </c>
    </row>
    <row r="31" spans="1:11" ht="38.25" x14ac:dyDescent="0.2">
      <c r="A31" s="12" t="s">
        <v>32</v>
      </c>
      <c r="B31" s="13">
        <f>B32+B36</f>
        <v>709571640</v>
      </c>
      <c r="C31" s="13">
        <f t="shared" ref="C31:E31" si="26">C32+C36</f>
        <v>766803065</v>
      </c>
      <c r="D31" s="13">
        <f t="shared" si="26"/>
        <v>356102900</v>
      </c>
      <c r="E31" s="13">
        <f t="shared" si="26"/>
        <v>339681482.06</v>
      </c>
      <c r="F31" s="13">
        <f t="shared" si="0"/>
        <v>369890157.94</v>
      </c>
      <c r="G31" s="13">
        <f t="shared" si="1"/>
        <v>427121582.94</v>
      </c>
      <c r="H31" s="13">
        <f t="shared" si="2"/>
        <v>16421417.939999998</v>
      </c>
      <c r="I31" s="13">
        <f t="shared" si="3"/>
        <v>47.871344190137023</v>
      </c>
      <c r="J31" s="13">
        <f t="shared" si="4"/>
        <v>44.298399101991073</v>
      </c>
      <c r="K31" s="13">
        <f t="shared" si="5"/>
        <v>95.388575060747897</v>
      </c>
    </row>
    <row r="32" spans="1:11" ht="51" collapsed="1" x14ac:dyDescent="0.2">
      <c r="A32" s="12" t="s">
        <v>58</v>
      </c>
      <c r="B32" s="13">
        <f>SUM(B33:B35)</f>
        <v>681559391</v>
      </c>
      <c r="C32" s="13">
        <f t="shared" ref="C32:E32" si="27">SUM(C33:C35)</f>
        <v>738623994</v>
      </c>
      <c r="D32" s="13">
        <f t="shared" si="27"/>
        <v>344879161</v>
      </c>
      <c r="E32" s="13">
        <f t="shared" si="27"/>
        <v>328663403.19</v>
      </c>
      <c r="F32" s="13">
        <f t="shared" si="0"/>
        <v>352895987.81</v>
      </c>
      <c r="G32" s="13">
        <f t="shared" si="1"/>
        <v>409960590.81</v>
      </c>
      <c r="H32" s="13">
        <f t="shared" si="2"/>
        <v>16215757.810000002</v>
      </c>
      <c r="I32" s="13">
        <f t="shared" si="3"/>
        <v>48.222269039206886</v>
      </c>
      <c r="J32" s="13">
        <f t="shared" si="4"/>
        <v>44.496713599856328</v>
      </c>
      <c r="K32" s="13">
        <f t="shared" si="5"/>
        <v>95.29813347869981</v>
      </c>
    </row>
    <row r="33" spans="1:14" ht="25.5" outlineLevel="1" x14ac:dyDescent="0.2">
      <c r="A33" s="6" t="s">
        <v>13</v>
      </c>
      <c r="B33" s="7">
        <v>3432500</v>
      </c>
      <c r="C33" s="7">
        <v>3432500</v>
      </c>
      <c r="D33" s="7">
        <v>2357500</v>
      </c>
      <c r="E33" s="7"/>
      <c r="F33" s="7">
        <f t="shared" si="0"/>
        <v>3432500</v>
      </c>
      <c r="G33" s="7">
        <f t="shared" si="1"/>
        <v>3432500</v>
      </c>
      <c r="H33" s="7">
        <f t="shared" si="2"/>
        <v>2357500</v>
      </c>
      <c r="I33" s="7">
        <f t="shared" si="3"/>
        <v>0</v>
      </c>
      <c r="J33" s="7">
        <f t="shared" si="4"/>
        <v>0</v>
      </c>
      <c r="K33" s="7">
        <f t="shared" si="5"/>
        <v>0</v>
      </c>
    </row>
    <row r="34" spans="1:14" ht="38.25" x14ac:dyDescent="0.2">
      <c r="A34" s="6" t="s">
        <v>5</v>
      </c>
      <c r="B34" s="7">
        <v>678126891</v>
      </c>
      <c r="C34" s="7">
        <v>688215793</v>
      </c>
      <c r="D34" s="7">
        <v>342521661</v>
      </c>
      <c r="E34" s="7">
        <v>328663403.19</v>
      </c>
      <c r="F34" s="7">
        <f t="shared" si="0"/>
        <v>349463487.81</v>
      </c>
      <c r="G34" s="7">
        <f t="shared" si="1"/>
        <v>359552389.81</v>
      </c>
      <c r="H34" s="7">
        <f t="shared" si="2"/>
        <v>13858257.810000002</v>
      </c>
      <c r="I34" s="7">
        <f t="shared" si="3"/>
        <v>48.466357484413635</v>
      </c>
      <c r="J34" s="7">
        <f t="shared" si="4"/>
        <v>47.755864735001801</v>
      </c>
      <c r="K34" s="7">
        <f t="shared" si="5"/>
        <v>95.954049221430111</v>
      </c>
    </row>
    <row r="35" spans="1:14" ht="63.75" x14ac:dyDescent="0.2">
      <c r="A35" s="6" t="s">
        <v>2</v>
      </c>
      <c r="B35" s="7"/>
      <c r="C35" s="7">
        <v>46975701</v>
      </c>
      <c r="D35" s="7"/>
      <c r="E35" s="7"/>
      <c r="F35" s="7">
        <f t="shared" si="0"/>
        <v>0</v>
      </c>
      <c r="G35" s="7">
        <f t="shared" si="1"/>
        <v>46975701</v>
      </c>
      <c r="H35" s="7">
        <f t="shared" si="2"/>
        <v>0</v>
      </c>
      <c r="I35" s="7" t="e">
        <f t="shared" si="3"/>
        <v>#DIV/0!</v>
      </c>
      <c r="J35" s="7">
        <f t="shared" si="4"/>
        <v>0</v>
      </c>
      <c r="K35" s="7" t="e">
        <f t="shared" si="5"/>
        <v>#DIV/0!</v>
      </c>
      <c r="M35" s="14"/>
    </row>
    <row r="36" spans="1:14" ht="38.25" x14ac:dyDescent="0.2">
      <c r="A36" s="12" t="s">
        <v>38</v>
      </c>
      <c r="B36" s="5">
        <f>B37</f>
        <v>28012249</v>
      </c>
      <c r="C36" s="5">
        <f t="shared" ref="C36:E36" si="28">C37</f>
        <v>28179071</v>
      </c>
      <c r="D36" s="5">
        <f t="shared" si="28"/>
        <v>11223739</v>
      </c>
      <c r="E36" s="5">
        <f t="shared" si="28"/>
        <v>11018078.869999999</v>
      </c>
      <c r="F36" s="5">
        <f t="shared" si="0"/>
        <v>16994170.130000003</v>
      </c>
      <c r="G36" s="5">
        <f t="shared" si="1"/>
        <v>17160992.130000003</v>
      </c>
      <c r="H36" s="5">
        <f t="shared" si="2"/>
        <v>205660.13000000082</v>
      </c>
      <c r="I36" s="5">
        <f t="shared" si="3"/>
        <v>39.333074863071502</v>
      </c>
      <c r="J36" s="5">
        <f t="shared" si="4"/>
        <v>39.10022040825973</v>
      </c>
      <c r="K36" s="5">
        <f t="shared" si="5"/>
        <v>98.167632640067623</v>
      </c>
    </row>
    <row r="37" spans="1:14" ht="38.25" x14ac:dyDescent="0.2">
      <c r="A37" s="6" t="s">
        <v>5</v>
      </c>
      <c r="B37" s="7">
        <v>28012249</v>
      </c>
      <c r="C37" s="7">
        <v>28179071</v>
      </c>
      <c r="D37" s="7">
        <v>11223739</v>
      </c>
      <c r="E37" s="7">
        <v>11018078.869999999</v>
      </c>
      <c r="F37" s="7">
        <f t="shared" si="0"/>
        <v>16994170.130000003</v>
      </c>
      <c r="G37" s="7">
        <f t="shared" si="1"/>
        <v>17160992.130000003</v>
      </c>
      <c r="H37" s="7">
        <f t="shared" si="2"/>
        <v>205660.13000000082</v>
      </c>
      <c r="I37" s="7">
        <f t="shared" si="3"/>
        <v>39.333074863071502</v>
      </c>
      <c r="J37" s="7">
        <f t="shared" si="4"/>
        <v>39.10022040825973</v>
      </c>
      <c r="K37" s="7">
        <f t="shared" si="5"/>
        <v>98.167632640067623</v>
      </c>
    </row>
    <row r="38" spans="1:14" ht="38.25" x14ac:dyDescent="0.2">
      <c r="A38" s="12" t="s">
        <v>63</v>
      </c>
      <c r="B38" s="13">
        <f>B39+B42+B45</f>
        <v>1180334897</v>
      </c>
      <c r="C38" s="13">
        <f t="shared" ref="C38:E38" si="29">C39+C42+C45</f>
        <v>762957121</v>
      </c>
      <c r="D38" s="13">
        <f t="shared" si="29"/>
        <v>378867084</v>
      </c>
      <c r="E38" s="13">
        <f t="shared" si="29"/>
        <v>357451413.08000004</v>
      </c>
      <c r="F38" s="13">
        <f t="shared" si="0"/>
        <v>822883483.91999996</v>
      </c>
      <c r="G38" s="13">
        <f t="shared" si="1"/>
        <v>405505707.91999996</v>
      </c>
      <c r="H38" s="13">
        <f t="shared" si="2"/>
        <v>21415670.919999957</v>
      </c>
      <c r="I38" s="13">
        <f t="shared" si="3"/>
        <v>30.283897730086352</v>
      </c>
      <c r="J38" s="13">
        <f t="shared" si="4"/>
        <v>46.85078666170547</v>
      </c>
      <c r="K38" s="13">
        <f t="shared" si="5"/>
        <v>94.347444836353219</v>
      </c>
    </row>
    <row r="39" spans="1:14" ht="51" x14ac:dyDescent="0.2">
      <c r="A39" s="4" t="s">
        <v>8</v>
      </c>
      <c r="B39" s="13">
        <f>SUM(B40:B41)</f>
        <v>621014417</v>
      </c>
      <c r="C39" s="13">
        <f t="shared" ref="C39:E39" si="30">SUM(C40:C41)</f>
        <v>635447805</v>
      </c>
      <c r="D39" s="13">
        <f t="shared" si="30"/>
        <v>338561684</v>
      </c>
      <c r="E39" s="13">
        <f t="shared" si="30"/>
        <v>319014387.13</v>
      </c>
      <c r="F39" s="13">
        <f t="shared" si="0"/>
        <v>302000029.87</v>
      </c>
      <c r="G39" s="13">
        <f t="shared" si="1"/>
        <v>316433417.87</v>
      </c>
      <c r="H39" s="13">
        <f t="shared" si="2"/>
        <v>19547296.870000005</v>
      </c>
      <c r="I39" s="13">
        <f t="shared" si="3"/>
        <v>51.369884240545737</v>
      </c>
      <c r="J39" s="13">
        <f t="shared" si="4"/>
        <v>50.203082711096933</v>
      </c>
      <c r="K39" s="13">
        <f t="shared" si="5"/>
        <v>94.226370616114963</v>
      </c>
    </row>
    <row r="40" spans="1:14" ht="45.75" customHeight="1" x14ac:dyDescent="0.2">
      <c r="A40" s="6" t="s">
        <v>1</v>
      </c>
      <c r="B40" s="15">
        <v>299170</v>
      </c>
      <c r="C40" s="7">
        <v>299170</v>
      </c>
      <c r="D40" s="7">
        <v>152400</v>
      </c>
      <c r="E40" s="7">
        <v>95500</v>
      </c>
      <c r="F40" s="7">
        <f t="shared" si="0"/>
        <v>203670</v>
      </c>
      <c r="G40" s="7">
        <f t="shared" si="1"/>
        <v>203670</v>
      </c>
      <c r="H40" s="7">
        <f t="shared" si="2"/>
        <v>56900</v>
      </c>
      <c r="I40" s="7">
        <f t="shared" si="3"/>
        <v>31.921649898051275</v>
      </c>
      <c r="J40" s="7">
        <f t="shared" si="4"/>
        <v>31.921649898051275</v>
      </c>
      <c r="K40" s="7">
        <f t="shared" si="5"/>
        <v>62.664041994750654</v>
      </c>
    </row>
    <row r="41" spans="1:14" ht="38.25" x14ac:dyDescent="0.2">
      <c r="A41" s="6" t="s">
        <v>6</v>
      </c>
      <c r="B41" s="15">
        <v>620715247</v>
      </c>
      <c r="C41" s="7">
        <v>635148635</v>
      </c>
      <c r="D41" s="7">
        <v>338409284</v>
      </c>
      <c r="E41" s="7">
        <v>318918887.13</v>
      </c>
      <c r="F41" s="7">
        <f t="shared" si="0"/>
        <v>301796359.87</v>
      </c>
      <c r="G41" s="7">
        <f t="shared" si="1"/>
        <v>316229747.87</v>
      </c>
      <c r="H41" s="7">
        <f t="shared" si="2"/>
        <v>19490396.870000005</v>
      </c>
      <c r="I41" s="7">
        <f t="shared" si="3"/>
        <v>51.379257827381842</v>
      </c>
      <c r="J41" s="7">
        <f t="shared" si="4"/>
        <v>50.211693697491768</v>
      </c>
      <c r="K41" s="7">
        <f t="shared" si="5"/>
        <v>94.240584466352871</v>
      </c>
      <c r="M41" s="14"/>
      <c r="N41" s="14"/>
    </row>
    <row r="42" spans="1:14" ht="38.25" x14ac:dyDescent="0.2">
      <c r="A42" s="4" t="s">
        <v>39</v>
      </c>
      <c r="B42" s="13">
        <f>SUM(B43:B44)</f>
        <v>537733580</v>
      </c>
      <c r="C42" s="13">
        <f t="shared" ref="C42:E42" si="31">SUM(C43:C44)</f>
        <v>105892613</v>
      </c>
      <c r="D42" s="13">
        <f t="shared" si="31"/>
        <v>30393067</v>
      </c>
      <c r="E42" s="13">
        <f t="shared" si="31"/>
        <v>28806583.540000003</v>
      </c>
      <c r="F42" s="13">
        <f t="shared" si="0"/>
        <v>508926996.45999998</v>
      </c>
      <c r="G42" s="13">
        <f t="shared" si="1"/>
        <v>77086029.459999993</v>
      </c>
      <c r="H42" s="13">
        <f t="shared" si="2"/>
        <v>1586483.4599999972</v>
      </c>
      <c r="I42" s="13">
        <f t="shared" si="3"/>
        <v>5.3570363859366941</v>
      </c>
      <c r="J42" s="13">
        <f t="shared" si="4"/>
        <v>27.203581745593532</v>
      </c>
      <c r="K42" s="13">
        <f t="shared" si="5"/>
        <v>94.780113964806517</v>
      </c>
    </row>
    <row r="43" spans="1:14" ht="38.25" x14ac:dyDescent="0.2">
      <c r="A43" s="6" t="s">
        <v>6</v>
      </c>
      <c r="B43" s="15"/>
      <c r="C43" s="7">
        <v>2358000</v>
      </c>
      <c r="D43" s="7">
        <v>1976412</v>
      </c>
      <c r="E43" s="7">
        <v>1752505</v>
      </c>
      <c r="F43" s="7">
        <f t="shared" si="0"/>
        <v>-1752505</v>
      </c>
      <c r="G43" s="7">
        <f t="shared" si="1"/>
        <v>605495</v>
      </c>
      <c r="H43" s="7">
        <f t="shared" si="2"/>
        <v>223907</v>
      </c>
      <c r="I43" s="7" t="e">
        <f t="shared" si="3"/>
        <v>#DIV/0!</v>
      </c>
      <c r="J43" s="7">
        <f t="shared" si="4"/>
        <v>74.321670907548764</v>
      </c>
      <c r="K43" s="7">
        <f t="shared" si="5"/>
        <v>88.671036200954063</v>
      </c>
    </row>
    <row r="44" spans="1:14" ht="63.75" x14ac:dyDescent="0.2">
      <c r="A44" s="6" t="s">
        <v>2</v>
      </c>
      <c r="B44" s="15">
        <v>537733580</v>
      </c>
      <c r="C44" s="7">
        <v>103534613</v>
      </c>
      <c r="D44" s="7">
        <v>28416655</v>
      </c>
      <c r="E44" s="7">
        <v>27054078.540000003</v>
      </c>
      <c r="F44" s="7">
        <f t="shared" si="0"/>
        <v>510679501.45999998</v>
      </c>
      <c r="G44" s="7">
        <f t="shared" si="1"/>
        <v>76480534.459999993</v>
      </c>
      <c r="H44" s="7">
        <f t="shared" si="2"/>
        <v>1362576.4599999972</v>
      </c>
      <c r="I44" s="7">
        <f t="shared" si="3"/>
        <v>5.0311305721320219</v>
      </c>
      <c r="J44" s="7">
        <f t="shared" si="4"/>
        <v>26.130467634046212</v>
      </c>
      <c r="K44" s="7">
        <f t="shared" si="5"/>
        <v>95.20500755630809</v>
      </c>
      <c r="M44" s="14"/>
    </row>
    <row r="45" spans="1:14" ht="38.25" x14ac:dyDescent="0.2">
      <c r="A45" s="4" t="s">
        <v>40</v>
      </c>
      <c r="B45" s="13">
        <f>B46</f>
        <v>21586900</v>
      </c>
      <c r="C45" s="13">
        <f t="shared" ref="C45:E45" si="32">C46</f>
        <v>21616703</v>
      </c>
      <c r="D45" s="13">
        <f t="shared" si="32"/>
        <v>9912333</v>
      </c>
      <c r="E45" s="13">
        <f t="shared" si="32"/>
        <v>9630442.4100000001</v>
      </c>
      <c r="F45" s="13">
        <f t="shared" si="0"/>
        <v>11956457.59</v>
      </c>
      <c r="G45" s="13">
        <f t="shared" si="1"/>
        <v>11986260.59</v>
      </c>
      <c r="H45" s="13">
        <f t="shared" si="2"/>
        <v>281890.58999999985</v>
      </c>
      <c r="I45" s="13">
        <f t="shared" si="3"/>
        <v>44.612438145356677</v>
      </c>
      <c r="J45" s="13">
        <f t="shared" si="4"/>
        <v>44.550930870447729</v>
      </c>
      <c r="K45" s="13">
        <f t="shared" si="5"/>
        <v>97.156163034474332</v>
      </c>
    </row>
    <row r="46" spans="1:14" ht="36" customHeight="1" x14ac:dyDescent="0.2">
      <c r="A46" s="6" t="s">
        <v>6</v>
      </c>
      <c r="B46" s="15">
        <v>21586900</v>
      </c>
      <c r="C46" s="15">
        <v>21616703</v>
      </c>
      <c r="D46" s="15">
        <v>9912333</v>
      </c>
      <c r="E46" s="15">
        <v>9630442.4100000001</v>
      </c>
      <c r="F46" s="15">
        <f t="shared" si="0"/>
        <v>11956457.59</v>
      </c>
      <c r="G46" s="15">
        <f t="shared" si="1"/>
        <v>11986260.59</v>
      </c>
      <c r="H46" s="15">
        <f t="shared" si="2"/>
        <v>281890.58999999985</v>
      </c>
      <c r="I46" s="15">
        <f t="shared" si="3"/>
        <v>44.612438145356677</v>
      </c>
      <c r="J46" s="15">
        <f t="shared" si="4"/>
        <v>44.550930870447729</v>
      </c>
      <c r="K46" s="15">
        <f t="shared" si="5"/>
        <v>97.156163034474332</v>
      </c>
    </row>
    <row r="47" spans="1:14" ht="38.25" x14ac:dyDescent="0.2">
      <c r="A47" s="12" t="s">
        <v>41</v>
      </c>
      <c r="B47" s="13">
        <f>B48+B52+B54+B57</f>
        <v>2374416654</v>
      </c>
      <c r="C47" s="13">
        <f>C48+C52+C54+C57</f>
        <v>3070708222.4899998</v>
      </c>
      <c r="D47" s="13">
        <f>D48+D52+D54+D57</f>
        <v>438007414</v>
      </c>
      <c r="E47" s="13">
        <f>E48+E52+E54+E57</f>
        <v>415281610.24000001</v>
      </c>
      <c r="F47" s="13">
        <f t="shared" si="0"/>
        <v>1959135043.76</v>
      </c>
      <c r="G47" s="13">
        <f t="shared" si="1"/>
        <v>2655426612.25</v>
      </c>
      <c r="H47" s="13">
        <f t="shared" si="2"/>
        <v>22725803.75999999</v>
      </c>
      <c r="I47" s="13">
        <f t="shared" si="3"/>
        <v>17.489837326587416</v>
      </c>
      <c r="J47" s="13">
        <f t="shared" si="4"/>
        <v>13.523968418700921</v>
      </c>
      <c r="K47" s="13">
        <f t="shared" si="5"/>
        <v>94.811548153383541</v>
      </c>
    </row>
    <row r="48" spans="1:14" ht="38.25" collapsed="1" x14ac:dyDescent="0.2">
      <c r="A48" s="4" t="s">
        <v>42</v>
      </c>
      <c r="B48" s="13">
        <f>SUM(B49:B51)</f>
        <v>48912454</v>
      </c>
      <c r="C48" s="13">
        <f t="shared" ref="C48:E48" si="33">SUM(C49:C51)</f>
        <v>139779495</v>
      </c>
      <c r="D48" s="13">
        <f t="shared" si="33"/>
        <v>50296134</v>
      </c>
      <c r="E48" s="13">
        <f t="shared" si="33"/>
        <v>36205609.869999997</v>
      </c>
      <c r="F48" s="13">
        <f t="shared" si="0"/>
        <v>12706844.130000003</v>
      </c>
      <c r="G48" s="13">
        <f t="shared" si="1"/>
        <v>103573885.13</v>
      </c>
      <c r="H48" s="13">
        <f t="shared" si="2"/>
        <v>14090524.130000003</v>
      </c>
      <c r="I48" s="13">
        <f t="shared" si="3"/>
        <v>74.021250027651448</v>
      </c>
      <c r="J48" s="13">
        <f t="shared" si="4"/>
        <v>25.90194639778889</v>
      </c>
      <c r="K48" s="13">
        <f t="shared" si="5"/>
        <v>71.984876352524424</v>
      </c>
    </row>
    <row r="49" spans="1:13" ht="63.75" outlineLevel="1" x14ac:dyDescent="0.2">
      <c r="A49" s="6" t="s">
        <v>4</v>
      </c>
      <c r="B49" s="15"/>
      <c r="C49" s="15"/>
      <c r="D49" s="15"/>
      <c r="E49" s="15"/>
      <c r="F49" s="15">
        <f t="shared" si="0"/>
        <v>0</v>
      </c>
      <c r="G49" s="15">
        <f t="shared" si="1"/>
        <v>0</v>
      </c>
      <c r="H49" s="15">
        <f t="shared" si="2"/>
        <v>0</v>
      </c>
      <c r="I49" s="15" t="e">
        <f t="shared" si="3"/>
        <v>#DIV/0!</v>
      </c>
      <c r="J49" s="15" t="e">
        <f t="shared" si="4"/>
        <v>#DIV/0!</v>
      </c>
      <c r="K49" s="15" t="e">
        <f t="shared" si="5"/>
        <v>#DIV/0!</v>
      </c>
      <c r="M49" s="14"/>
    </row>
    <row r="50" spans="1:13" ht="63.75" x14ac:dyDescent="0.2">
      <c r="A50" s="6" t="s">
        <v>2</v>
      </c>
      <c r="B50" s="15">
        <v>48912454</v>
      </c>
      <c r="C50" s="15">
        <v>133520912</v>
      </c>
      <c r="D50" s="15">
        <v>47863674</v>
      </c>
      <c r="E50" s="15">
        <v>35928609.869999997</v>
      </c>
      <c r="F50" s="15">
        <f t="shared" si="0"/>
        <v>12983844.130000003</v>
      </c>
      <c r="G50" s="15">
        <f t="shared" si="1"/>
        <v>97592302.129999995</v>
      </c>
      <c r="H50" s="15">
        <f t="shared" si="2"/>
        <v>11935064.130000003</v>
      </c>
      <c r="I50" s="15">
        <f t="shared" si="3"/>
        <v>73.454932091528264</v>
      </c>
      <c r="J50" s="15">
        <f t="shared" si="4"/>
        <v>26.908601305838893</v>
      </c>
      <c r="K50" s="15">
        <f t="shared" si="5"/>
        <v>75.064463020536195</v>
      </c>
      <c r="M50" s="14"/>
    </row>
    <row r="51" spans="1:13" ht="33.75" x14ac:dyDescent="0.2">
      <c r="A51" s="1" t="s">
        <v>9</v>
      </c>
      <c r="B51" s="15"/>
      <c r="C51" s="15">
        <v>6258583</v>
      </c>
      <c r="D51" s="15">
        <v>2432460</v>
      </c>
      <c r="E51" s="15">
        <v>277000</v>
      </c>
      <c r="F51" s="15">
        <f t="shared" si="0"/>
        <v>-277000</v>
      </c>
      <c r="G51" s="15"/>
      <c r="H51" s="15"/>
      <c r="I51" s="15"/>
      <c r="J51" s="15"/>
      <c r="K51" s="15"/>
      <c r="M51" s="14"/>
    </row>
    <row r="52" spans="1:13" ht="38.25" x14ac:dyDescent="0.2">
      <c r="A52" s="4" t="s">
        <v>43</v>
      </c>
      <c r="B52" s="13">
        <f>SUM(B53:B53)</f>
        <v>2163337900</v>
      </c>
      <c r="C52" s="13">
        <f>SUM(C53:C53)</f>
        <v>2773172965</v>
      </c>
      <c r="D52" s="13">
        <f>SUM(D53:D53)</f>
        <v>322937500</v>
      </c>
      <c r="E52" s="13">
        <f>SUM(E53:E53)</f>
        <v>322037414.98000002</v>
      </c>
      <c r="F52" s="13">
        <f t="shared" si="0"/>
        <v>1841300485.02</v>
      </c>
      <c r="G52" s="13">
        <f t="shared" si="1"/>
        <v>2451135550.02</v>
      </c>
      <c r="H52" s="13">
        <f t="shared" si="2"/>
        <v>900085.01999998093</v>
      </c>
      <c r="I52" s="13">
        <f t="shared" si="3"/>
        <v>14.886135678573375</v>
      </c>
      <c r="J52" s="13">
        <f t="shared" si="4"/>
        <v>11.612597520760845</v>
      </c>
      <c r="K52" s="13">
        <f t="shared" si="5"/>
        <v>99.721281975614488</v>
      </c>
    </row>
    <row r="53" spans="1:13" ht="53.45" customHeight="1" x14ac:dyDescent="0.2">
      <c r="A53" s="6" t="s">
        <v>4</v>
      </c>
      <c r="B53" s="15">
        <v>2163337900</v>
      </c>
      <c r="C53" s="7">
        <v>2773172965</v>
      </c>
      <c r="D53" s="7">
        <v>322937500</v>
      </c>
      <c r="E53" s="15">
        <v>322037414.98000002</v>
      </c>
      <c r="F53" s="15">
        <f t="shared" si="0"/>
        <v>1841300485.02</v>
      </c>
      <c r="G53" s="15">
        <f t="shared" si="1"/>
        <v>2451135550.02</v>
      </c>
      <c r="H53" s="15">
        <f t="shared" si="2"/>
        <v>900085.01999998093</v>
      </c>
      <c r="I53" s="15">
        <f t="shared" si="3"/>
        <v>14.886135678573375</v>
      </c>
      <c r="J53" s="15">
        <f t="shared" si="4"/>
        <v>11.612597520760845</v>
      </c>
      <c r="K53" s="15">
        <f t="shared" si="5"/>
        <v>99.721281975614488</v>
      </c>
      <c r="M53" s="14"/>
    </row>
    <row r="54" spans="1:13" ht="67.150000000000006" customHeight="1" x14ac:dyDescent="0.2">
      <c r="A54" s="4" t="s">
        <v>44</v>
      </c>
      <c r="B54" s="13">
        <f>SUM(B55:B56)</f>
        <v>44656800</v>
      </c>
      <c r="C54" s="13">
        <f t="shared" ref="C54:E54" si="34">SUM(C55:C56)</f>
        <v>37998839.490000002</v>
      </c>
      <c r="D54" s="13">
        <f t="shared" si="34"/>
        <v>4807925</v>
      </c>
      <c r="E54" s="13">
        <f t="shared" si="34"/>
        <v>4807908</v>
      </c>
      <c r="F54" s="13">
        <f t="shared" si="0"/>
        <v>39848892</v>
      </c>
      <c r="G54" s="13">
        <f t="shared" si="1"/>
        <v>33190931.490000002</v>
      </c>
      <c r="H54" s="13">
        <f t="shared" si="2"/>
        <v>17</v>
      </c>
      <c r="I54" s="13">
        <f t="shared" si="3"/>
        <v>10.766351373139141</v>
      </c>
      <c r="J54" s="13">
        <f t="shared" si="4"/>
        <v>12.652775886130094</v>
      </c>
      <c r="K54" s="13">
        <f t="shared" si="5"/>
        <v>99.999646417113411</v>
      </c>
    </row>
    <row r="55" spans="1:13" ht="51" x14ac:dyDescent="0.2">
      <c r="A55" s="6" t="s">
        <v>1</v>
      </c>
      <c r="B55" s="7">
        <v>12537500</v>
      </c>
      <c r="C55" s="7">
        <v>5879539.4900000002</v>
      </c>
      <c r="D55" s="7">
        <v>4807925</v>
      </c>
      <c r="E55" s="7">
        <v>4807908</v>
      </c>
      <c r="F55" s="7">
        <f t="shared" si="0"/>
        <v>7729592</v>
      </c>
      <c r="G55" s="7">
        <f t="shared" si="1"/>
        <v>1071631.4900000002</v>
      </c>
      <c r="H55" s="7">
        <f t="shared" si="2"/>
        <v>17</v>
      </c>
      <c r="I55" s="7">
        <f t="shared" si="3"/>
        <v>38.34821934197408</v>
      </c>
      <c r="J55" s="7">
        <f t="shared" si="4"/>
        <v>81.773547200037598</v>
      </c>
      <c r="K55" s="7">
        <f t="shared" si="5"/>
        <v>99.999646417113411</v>
      </c>
    </row>
    <row r="56" spans="1:13" ht="51" x14ac:dyDescent="0.2">
      <c r="A56" s="6" t="s">
        <v>9</v>
      </c>
      <c r="B56" s="7">
        <v>32119300</v>
      </c>
      <c r="C56" s="7">
        <v>32119300</v>
      </c>
      <c r="D56" s="7"/>
      <c r="E56" s="7"/>
      <c r="F56" s="7">
        <f t="shared" si="0"/>
        <v>32119300</v>
      </c>
      <c r="G56" s="7">
        <f t="shared" si="1"/>
        <v>32119300</v>
      </c>
      <c r="H56" s="7">
        <f t="shared" si="2"/>
        <v>0</v>
      </c>
      <c r="I56" s="7">
        <f t="shared" si="3"/>
        <v>0</v>
      </c>
      <c r="J56" s="7">
        <f t="shared" si="4"/>
        <v>0</v>
      </c>
      <c r="K56" s="7" t="e">
        <f t="shared" si="5"/>
        <v>#DIV/0!</v>
      </c>
    </row>
    <row r="57" spans="1:13" ht="42" customHeight="1" x14ac:dyDescent="0.2">
      <c r="A57" s="4" t="s">
        <v>7</v>
      </c>
      <c r="B57" s="5">
        <f>SUM(B58:B58)</f>
        <v>117509500</v>
      </c>
      <c r="C57" s="5">
        <f t="shared" ref="C57:E57" si="35">SUM(C58:C58)</f>
        <v>119756923</v>
      </c>
      <c r="D57" s="5">
        <f t="shared" si="35"/>
        <v>59965855</v>
      </c>
      <c r="E57" s="5">
        <f t="shared" si="35"/>
        <v>52230677.390000001</v>
      </c>
      <c r="F57" s="5">
        <f t="shared" si="0"/>
        <v>65278822.609999999</v>
      </c>
      <c r="G57" s="5">
        <f t="shared" si="1"/>
        <v>67526245.609999999</v>
      </c>
      <c r="H57" s="5">
        <f t="shared" si="2"/>
        <v>7735177.6099999994</v>
      </c>
      <c r="I57" s="5">
        <f t="shared" si="3"/>
        <v>44.448046660057273</v>
      </c>
      <c r="J57" s="5">
        <f t="shared" si="4"/>
        <v>43.613910646318125</v>
      </c>
      <c r="K57" s="5">
        <f t="shared" si="5"/>
        <v>87.100696538054862</v>
      </c>
    </row>
    <row r="58" spans="1:13" ht="63.75" x14ac:dyDescent="0.2">
      <c r="A58" s="6" t="s">
        <v>2</v>
      </c>
      <c r="B58" s="7">
        <v>117509500</v>
      </c>
      <c r="C58" s="15">
        <v>119756923</v>
      </c>
      <c r="D58" s="15">
        <v>59965855</v>
      </c>
      <c r="E58" s="15">
        <v>52230677.390000001</v>
      </c>
      <c r="F58" s="15">
        <f t="shared" si="0"/>
        <v>65278822.609999999</v>
      </c>
      <c r="G58" s="15">
        <f t="shared" si="1"/>
        <v>67526245.609999999</v>
      </c>
      <c r="H58" s="15">
        <f t="shared" si="2"/>
        <v>7735177.6099999994</v>
      </c>
      <c r="I58" s="15">
        <f t="shared" si="3"/>
        <v>44.448046660057273</v>
      </c>
      <c r="J58" s="15">
        <f t="shared" si="4"/>
        <v>43.613910646318125</v>
      </c>
      <c r="K58" s="15">
        <f t="shared" si="5"/>
        <v>87.100696538054862</v>
      </c>
    </row>
    <row r="59" spans="1:13" ht="76.5" x14ac:dyDescent="0.2">
      <c r="A59" s="12" t="s">
        <v>45</v>
      </c>
      <c r="B59" s="13">
        <f>B60+B63+B66+B73+B76+B78</f>
        <v>1916217555</v>
      </c>
      <c r="C59" s="13">
        <f>C60+C63+C66+C73+C76+C78</f>
        <v>1803268783.3699999</v>
      </c>
      <c r="D59" s="13">
        <f>D60+D63+D66+D73+D76+D78</f>
        <v>637458325.73000002</v>
      </c>
      <c r="E59" s="13">
        <f>E60+E63+E66+E73+E76+E78</f>
        <v>561926060</v>
      </c>
      <c r="F59" s="13">
        <f t="shared" si="0"/>
        <v>1354291495</v>
      </c>
      <c r="G59" s="13">
        <f t="shared" si="1"/>
        <v>1241342723.3699999</v>
      </c>
      <c r="H59" s="13">
        <f t="shared" si="2"/>
        <v>75532265.730000019</v>
      </c>
      <c r="I59" s="13">
        <f t="shared" si="3"/>
        <v>29.324752741867037</v>
      </c>
      <c r="J59" s="13">
        <f t="shared" si="4"/>
        <v>31.161525402211897</v>
      </c>
      <c r="K59" s="13">
        <f t="shared" si="5"/>
        <v>88.151026870109121</v>
      </c>
    </row>
    <row r="60" spans="1:13" ht="38.25" x14ac:dyDescent="0.2">
      <c r="A60" s="4" t="s">
        <v>10</v>
      </c>
      <c r="B60" s="5">
        <f>SUM(B61:B62)</f>
        <v>1170897400</v>
      </c>
      <c r="C60" s="5">
        <f t="shared" ref="C60:E60" si="36">SUM(C61:C62)</f>
        <v>865359727</v>
      </c>
      <c r="D60" s="5">
        <f t="shared" si="36"/>
        <v>293713543</v>
      </c>
      <c r="E60" s="5">
        <f t="shared" si="36"/>
        <v>271870729.05000001</v>
      </c>
      <c r="F60" s="5">
        <f t="shared" si="0"/>
        <v>899026670.95000005</v>
      </c>
      <c r="G60" s="5">
        <f t="shared" si="1"/>
        <v>593488997.95000005</v>
      </c>
      <c r="H60" s="5">
        <f t="shared" si="2"/>
        <v>21842813.949999988</v>
      </c>
      <c r="I60" s="5">
        <f t="shared" si="3"/>
        <v>23.219005273220354</v>
      </c>
      <c r="J60" s="5">
        <f t="shared" si="4"/>
        <v>31.417076686999557</v>
      </c>
      <c r="K60" s="5">
        <f t="shared" si="5"/>
        <v>92.563225472378036</v>
      </c>
    </row>
    <row r="61" spans="1:13" ht="46.9" customHeight="1" x14ac:dyDescent="0.2">
      <c r="A61" s="6" t="s">
        <v>2</v>
      </c>
      <c r="B61" s="15">
        <v>1157518200</v>
      </c>
      <c r="C61" s="7">
        <v>850934235</v>
      </c>
      <c r="D61" s="7">
        <v>285329822</v>
      </c>
      <c r="E61" s="7">
        <v>263513385.53999999</v>
      </c>
      <c r="F61" s="7">
        <f t="shared" si="0"/>
        <v>894004814.46000004</v>
      </c>
      <c r="G61" s="7">
        <f t="shared" si="1"/>
        <v>587420849.46000004</v>
      </c>
      <c r="H61" s="7">
        <f t="shared" si="2"/>
        <v>21816436.460000008</v>
      </c>
      <c r="I61" s="7">
        <f t="shared" si="3"/>
        <v>22.765377299467083</v>
      </c>
      <c r="J61" s="7">
        <f t="shared" si="4"/>
        <v>30.967538348013463</v>
      </c>
      <c r="K61" s="7">
        <f t="shared" si="5"/>
        <v>92.353958549765608</v>
      </c>
    </row>
    <row r="62" spans="1:13" ht="51" x14ac:dyDescent="0.2">
      <c r="A62" s="6" t="s">
        <v>9</v>
      </c>
      <c r="B62" s="7">
        <v>13379200</v>
      </c>
      <c r="C62" s="15">
        <v>14425492</v>
      </c>
      <c r="D62" s="15">
        <v>8383721</v>
      </c>
      <c r="E62" s="15">
        <v>8357343.5099999998</v>
      </c>
      <c r="F62" s="15">
        <f t="shared" si="0"/>
        <v>5021856.49</v>
      </c>
      <c r="G62" s="15">
        <f t="shared" si="1"/>
        <v>6068148.4900000002</v>
      </c>
      <c r="H62" s="15">
        <f t="shared" si="2"/>
        <v>26377.490000000224</v>
      </c>
      <c r="I62" s="15">
        <f t="shared" si="3"/>
        <v>62.46519605058598</v>
      </c>
      <c r="J62" s="15">
        <f t="shared" si="4"/>
        <v>57.934547466387976</v>
      </c>
      <c r="K62" s="15">
        <f t="shared" si="5"/>
        <v>99.685372521342259</v>
      </c>
    </row>
    <row r="63" spans="1:13" ht="51" x14ac:dyDescent="0.2">
      <c r="A63" s="4" t="s">
        <v>11</v>
      </c>
      <c r="B63" s="5">
        <f>SUM(B64:B65)</f>
        <v>36140100</v>
      </c>
      <c r="C63" s="5">
        <f t="shared" ref="C63:E63" si="37">SUM(C64:C65)</f>
        <v>43071787</v>
      </c>
      <c r="D63" s="5">
        <f t="shared" si="37"/>
        <v>15313187</v>
      </c>
      <c r="E63" s="5">
        <f t="shared" si="37"/>
        <v>11464099.33</v>
      </c>
      <c r="F63" s="5">
        <f t="shared" si="0"/>
        <v>24676000.670000002</v>
      </c>
      <c r="G63" s="5">
        <f t="shared" si="1"/>
        <v>31607687.670000002</v>
      </c>
      <c r="H63" s="5">
        <f t="shared" si="2"/>
        <v>3849087.67</v>
      </c>
      <c r="I63" s="5">
        <f t="shared" si="3"/>
        <v>31.721271745235903</v>
      </c>
      <c r="J63" s="5">
        <f t="shared" si="4"/>
        <v>26.616261196685432</v>
      </c>
      <c r="K63" s="5">
        <f t="shared" si="5"/>
        <v>74.864228654688276</v>
      </c>
    </row>
    <row r="64" spans="1:13" ht="52.9" customHeight="1" x14ac:dyDescent="0.2">
      <c r="A64" s="6" t="s">
        <v>4</v>
      </c>
      <c r="B64" s="7">
        <v>1589000</v>
      </c>
      <c r="C64" s="7">
        <v>1589000</v>
      </c>
      <c r="D64" s="7">
        <v>726675</v>
      </c>
      <c r="E64" s="7">
        <v>718431.27</v>
      </c>
      <c r="F64" s="7">
        <f t="shared" si="0"/>
        <v>870568.73</v>
      </c>
      <c r="G64" s="7">
        <f t="shared" si="1"/>
        <v>870568.73</v>
      </c>
      <c r="H64" s="7">
        <f t="shared" si="2"/>
        <v>8243.7299999999814</v>
      </c>
      <c r="I64" s="7">
        <f t="shared" si="3"/>
        <v>45.212792322215229</v>
      </c>
      <c r="J64" s="7">
        <f t="shared" si="4"/>
        <v>45.212792322215229</v>
      </c>
      <c r="K64" s="7">
        <f t="shared" si="5"/>
        <v>98.865554752812471</v>
      </c>
    </row>
    <row r="65" spans="1:11" ht="46.15" customHeight="1" x14ac:dyDescent="0.2">
      <c r="A65" s="6" t="s">
        <v>9</v>
      </c>
      <c r="B65" s="7">
        <v>34551100</v>
      </c>
      <c r="C65" s="7">
        <v>41482787</v>
      </c>
      <c r="D65" s="7">
        <v>14586512</v>
      </c>
      <c r="E65" s="7">
        <v>10745668.060000001</v>
      </c>
      <c r="F65" s="7">
        <f t="shared" si="0"/>
        <v>23805431.939999998</v>
      </c>
      <c r="G65" s="7">
        <f t="shared" si="1"/>
        <v>30737118.939999998</v>
      </c>
      <c r="H65" s="7">
        <f t="shared" si="2"/>
        <v>3840843.9399999995</v>
      </c>
      <c r="I65" s="7">
        <f t="shared" si="3"/>
        <v>31.100798701054384</v>
      </c>
      <c r="J65" s="7">
        <f t="shared" si="4"/>
        <v>25.903920245281498</v>
      </c>
      <c r="K65" s="7">
        <f t="shared" si="5"/>
        <v>73.668523770453149</v>
      </c>
    </row>
    <row r="66" spans="1:11" ht="38.25" x14ac:dyDescent="0.2">
      <c r="A66" s="4" t="s">
        <v>12</v>
      </c>
      <c r="B66" s="5">
        <f>SUM(B67:B72)</f>
        <v>4855800</v>
      </c>
      <c r="C66" s="5">
        <f t="shared" ref="C66:E66" si="38">SUM(C67:C72)</f>
        <v>10151468</v>
      </c>
      <c r="D66" s="5">
        <f t="shared" si="38"/>
        <v>3060194</v>
      </c>
      <c r="E66" s="5">
        <f t="shared" si="38"/>
        <v>3021850.99</v>
      </c>
      <c r="F66" s="5">
        <f t="shared" si="0"/>
        <v>1833949.0099999998</v>
      </c>
      <c r="G66" s="5">
        <f t="shared" si="1"/>
        <v>7129617.0099999998</v>
      </c>
      <c r="H66" s="5">
        <f t="shared" si="2"/>
        <v>38343.009999999776</v>
      </c>
      <c r="I66" s="5">
        <f t="shared" si="3"/>
        <v>62.231784463940031</v>
      </c>
      <c r="J66" s="5">
        <f t="shared" si="4"/>
        <v>29.767625628135757</v>
      </c>
      <c r="K66" s="5">
        <f t="shared" si="5"/>
        <v>98.747039893549243</v>
      </c>
    </row>
    <row r="67" spans="1:11" ht="25.5" x14ac:dyDescent="0.2">
      <c r="A67" s="6" t="s">
        <v>13</v>
      </c>
      <c r="B67" s="7">
        <v>285000</v>
      </c>
      <c r="C67" s="7">
        <v>285000</v>
      </c>
      <c r="D67" s="7">
        <v>100000</v>
      </c>
      <c r="E67" s="7">
        <v>100000</v>
      </c>
      <c r="F67" s="7">
        <f t="shared" ref="F67:F141" si="39">B67-E67</f>
        <v>185000</v>
      </c>
      <c r="G67" s="7">
        <f t="shared" si="1"/>
        <v>185000</v>
      </c>
      <c r="H67" s="7">
        <f t="shared" si="2"/>
        <v>0</v>
      </c>
      <c r="I67" s="7">
        <f t="shared" si="3"/>
        <v>35.087719298245609</v>
      </c>
      <c r="J67" s="7">
        <f t="shared" si="4"/>
        <v>35.087719298245609</v>
      </c>
      <c r="K67" s="7">
        <f t="shared" si="5"/>
        <v>100</v>
      </c>
    </row>
    <row r="68" spans="1:11" ht="38.25" x14ac:dyDescent="0.2">
      <c r="A68" s="6" t="s">
        <v>73</v>
      </c>
      <c r="B68" s="7"/>
      <c r="C68" s="7">
        <v>88338</v>
      </c>
      <c r="D68" s="7">
        <v>88338</v>
      </c>
      <c r="E68" s="7">
        <v>50000</v>
      </c>
      <c r="F68" s="7">
        <f t="shared" ref="F68" si="40">B68-E68</f>
        <v>-50000</v>
      </c>
      <c r="G68" s="7">
        <f t="shared" ref="G68" si="41">C68-E68</f>
        <v>38338</v>
      </c>
      <c r="H68" s="7">
        <f t="shared" ref="H68" si="42">D68-E68</f>
        <v>38338</v>
      </c>
      <c r="I68" s="7" t="e">
        <f t="shared" ref="I68" si="43">E68/B68*100</f>
        <v>#DIV/0!</v>
      </c>
      <c r="J68" s="7">
        <f t="shared" ref="J68" si="44">E68/C68*100</f>
        <v>56.600783354841631</v>
      </c>
      <c r="K68" s="7">
        <f t="shared" ref="K68" si="45">E68/D68*100</f>
        <v>56.600783354841631</v>
      </c>
    </row>
    <row r="69" spans="1:11" ht="42.6" customHeight="1" x14ac:dyDescent="0.2">
      <c r="A69" s="6" t="s">
        <v>1</v>
      </c>
      <c r="B69" s="7">
        <v>2755000</v>
      </c>
      <c r="C69" s="7">
        <v>7962330</v>
      </c>
      <c r="D69" s="7">
        <v>2076856</v>
      </c>
      <c r="E69" s="7">
        <v>2076851</v>
      </c>
      <c r="F69" s="7">
        <f t="shared" si="39"/>
        <v>678149</v>
      </c>
      <c r="G69" s="7">
        <f t="shared" ref="G69:G142" si="46">C69-E69</f>
        <v>5885479</v>
      </c>
      <c r="H69" s="7">
        <f t="shared" ref="H69:H142" si="47">D69-E69</f>
        <v>5</v>
      </c>
      <c r="I69" s="7">
        <f t="shared" ref="I69:I142" si="48">E69/B69*100</f>
        <v>75.384791288566248</v>
      </c>
      <c r="J69" s="7">
        <f t="shared" ref="J69:J142" si="49">E69/C69*100</f>
        <v>26.083457982776398</v>
      </c>
      <c r="K69" s="7">
        <f t="shared" ref="K69:K142" si="50">E69/D69*100</f>
        <v>99.999759251483979</v>
      </c>
    </row>
    <row r="70" spans="1:11" ht="30" customHeight="1" x14ac:dyDescent="0.2">
      <c r="A70" s="6" t="s">
        <v>5</v>
      </c>
      <c r="B70" s="7">
        <v>200000</v>
      </c>
      <c r="C70" s="7">
        <v>200000</v>
      </c>
      <c r="D70" s="7"/>
      <c r="E70" s="7"/>
      <c r="F70" s="7">
        <f t="shared" si="39"/>
        <v>200000</v>
      </c>
      <c r="G70" s="7">
        <f t="shared" si="46"/>
        <v>200000</v>
      </c>
      <c r="H70" s="7">
        <f t="shared" si="47"/>
        <v>0</v>
      </c>
      <c r="I70" s="7">
        <f t="shared" si="48"/>
        <v>0</v>
      </c>
      <c r="J70" s="7">
        <f t="shared" si="49"/>
        <v>0</v>
      </c>
      <c r="K70" s="7" t="e">
        <f t="shared" si="50"/>
        <v>#DIV/0!</v>
      </c>
    </row>
    <row r="71" spans="1:11" ht="38.25" x14ac:dyDescent="0.2">
      <c r="A71" s="6" t="s">
        <v>6</v>
      </c>
      <c r="B71" s="7">
        <v>795000</v>
      </c>
      <c r="C71" s="7">
        <v>795000</v>
      </c>
      <c r="D71" s="7">
        <v>795000</v>
      </c>
      <c r="E71" s="7">
        <v>794999.99</v>
      </c>
      <c r="F71" s="7">
        <f t="shared" si="39"/>
        <v>1.0000000009313226E-2</v>
      </c>
      <c r="G71" s="7">
        <f t="shared" si="46"/>
        <v>1.0000000009313226E-2</v>
      </c>
      <c r="H71" s="7">
        <f t="shared" si="47"/>
        <v>1.0000000009313226E-2</v>
      </c>
      <c r="I71" s="7">
        <f t="shared" si="48"/>
        <v>99.999998742138359</v>
      </c>
      <c r="J71" s="7">
        <f t="shared" si="49"/>
        <v>99.999998742138359</v>
      </c>
      <c r="K71" s="7">
        <f t="shared" si="50"/>
        <v>99.999998742138359</v>
      </c>
    </row>
    <row r="72" spans="1:11" ht="42" customHeight="1" x14ac:dyDescent="0.2">
      <c r="A72" s="6" t="s">
        <v>9</v>
      </c>
      <c r="B72" s="7">
        <v>820800</v>
      </c>
      <c r="C72" s="7">
        <v>820800</v>
      </c>
      <c r="D72" s="7"/>
      <c r="E72" s="7"/>
      <c r="F72" s="7">
        <f t="shared" si="39"/>
        <v>820800</v>
      </c>
      <c r="G72" s="7">
        <f t="shared" si="46"/>
        <v>820800</v>
      </c>
      <c r="H72" s="7">
        <f t="shared" si="47"/>
        <v>0</v>
      </c>
      <c r="I72" s="7">
        <f t="shared" si="48"/>
        <v>0</v>
      </c>
      <c r="J72" s="7">
        <f t="shared" si="49"/>
        <v>0</v>
      </c>
      <c r="K72" s="7" t="e">
        <f t="shared" si="50"/>
        <v>#DIV/0!</v>
      </c>
    </row>
    <row r="73" spans="1:11" ht="25.5" x14ac:dyDescent="0.2">
      <c r="A73" s="4" t="s">
        <v>26</v>
      </c>
      <c r="B73" s="5">
        <f>SUM(B74:B75)</f>
        <v>395020355</v>
      </c>
      <c r="C73" s="5">
        <f t="shared" ref="C73:E73" si="51">SUM(C74:C75)</f>
        <v>552563479.37</v>
      </c>
      <c r="D73" s="5">
        <f t="shared" si="51"/>
        <v>172380327.73000002</v>
      </c>
      <c r="E73" s="5">
        <f t="shared" si="51"/>
        <v>141632792.75999999</v>
      </c>
      <c r="F73" s="5">
        <f t="shared" si="39"/>
        <v>253387562.24000001</v>
      </c>
      <c r="G73" s="5">
        <f t="shared" si="46"/>
        <v>410930686.61000001</v>
      </c>
      <c r="H73" s="5">
        <f t="shared" si="47"/>
        <v>30747534.970000029</v>
      </c>
      <c r="I73" s="5">
        <f t="shared" si="48"/>
        <v>35.854555586129223</v>
      </c>
      <c r="J73" s="5">
        <f t="shared" si="49"/>
        <v>25.631949639791845</v>
      </c>
      <c r="K73" s="5">
        <f t="shared" si="50"/>
        <v>82.162967564280294</v>
      </c>
    </row>
    <row r="74" spans="1:11" ht="63.75" x14ac:dyDescent="0.2">
      <c r="A74" s="6" t="s">
        <v>2</v>
      </c>
      <c r="B74" s="7"/>
      <c r="C74" s="7">
        <v>30542211</v>
      </c>
      <c r="D74" s="7">
        <v>29355006</v>
      </c>
      <c r="E74" s="7">
        <v>25184310</v>
      </c>
      <c r="F74" s="7">
        <f t="shared" si="39"/>
        <v>-25184310</v>
      </c>
      <c r="G74" s="7">
        <f t="shared" si="46"/>
        <v>5357901</v>
      </c>
      <c r="H74" s="7">
        <f t="shared" si="47"/>
        <v>4170696</v>
      </c>
      <c r="I74" s="7" t="e">
        <f t="shared" si="48"/>
        <v>#DIV/0!</v>
      </c>
      <c r="J74" s="7">
        <f t="shared" si="49"/>
        <v>82.457389872658524</v>
      </c>
      <c r="K74" s="7">
        <f t="shared" si="50"/>
        <v>85.792215474253354</v>
      </c>
    </row>
    <row r="75" spans="1:11" ht="51" x14ac:dyDescent="0.2">
      <c r="A75" s="6" t="s">
        <v>9</v>
      </c>
      <c r="B75" s="7">
        <v>395020355</v>
      </c>
      <c r="C75" s="7">
        <v>522021268.37</v>
      </c>
      <c r="D75" s="7">
        <v>143025321.73000002</v>
      </c>
      <c r="E75" s="7">
        <v>116448482.75999999</v>
      </c>
      <c r="F75" s="7">
        <f t="shared" si="39"/>
        <v>278571872.24000001</v>
      </c>
      <c r="G75" s="7">
        <f t="shared" si="46"/>
        <v>405572785.61000001</v>
      </c>
      <c r="H75" s="7">
        <f t="shared" si="47"/>
        <v>26576838.970000029</v>
      </c>
      <c r="I75" s="7">
        <f t="shared" si="48"/>
        <v>29.479109439816082</v>
      </c>
      <c r="J75" s="7">
        <f t="shared" si="49"/>
        <v>22.307229573922886</v>
      </c>
      <c r="K75" s="7">
        <f t="shared" si="50"/>
        <v>81.418088315738117</v>
      </c>
    </row>
    <row r="76" spans="1:11" ht="38.25" x14ac:dyDescent="0.2">
      <c r="A76" s="4" t="s">
        <v>7</v>
      </c>
      <c r="B76" s="5">
        <f>B77</f>
        <v>292166300</v>
      </c>
      <c r="C76" s="5">
        <f t="shared" ref="C76:E76" si="52">C77</f>
        <v>311641138</v>
      </c>
      <c r="D76" s="5">
        <f t="shared" si="52"/>
        <v>152991074</v>
      </c>
      <c r="E76" s="5">
        <f t="shared" si="52"/>
        <v>133936587.87</v>
      </c>
      <c r="F76" s="5">
        <f t="shared" si="39"/>
        <v>158229712.13</v>
      </c>
      <c r="G76" s="5">
        <f t="shared" si="46"/>
        <v>177704550.13</v>
      </c>
      <c r="H76" s="5">
        <f t="shared" si="47"/>
        <v>19054486.129999995</v>
      </c>
      <c r="I76" s="5">
        <f t="shared" si="48"/>
        <v>45.842586181226238</v>
      </c>
      <c r="J76" s="5">
        <f t="shared" si="49"/>
        <v>42.977826589119957</v>
      </c>
      <c r="K76" s="5">
        <f t="shared" si="50"/>
        <v>87.54536089471469</v>
      </c>
    </row>
    <row r="77" spans="1:11" ht="45.6" customHeight="1" x14ac:dyDescent="0.2">
      <c r="A77" s="6" t="s">
        <v>9</v>
      </c>
      <c r="B77" s="7">
        <v>292166300</v>
      </c>
      <c r="C77" s="15">
        <v>311641138</v>
      </c>
      <c r="D77" s="15">
        <v>152991074</v>
      </c>
      <c r="E77" s="15">
        <v>133936587.87</v>
      </c>
      <c r="F77" s="15">
        <f t="shared" si="39"/>
        <v>158229712.13</v>
      </c>
      <c r="G77" s="15">
        <f t="shared" si="46"/>
        <v>177704550.13</v>
      </c>
      <c r="H77" s="15">
        <f t="shared" si="47"/>
        <v>19054486.129999995</v>
      </c>
      <c r="I77" s="15">
        <f t="shared" si="48"/>
        <v>45.842586181226238</v>
      </c>
      <c r="J77" s="15">
        <f t="shared" si="49"/>
        <v>42.977826589119957</v>
      </c>
      <c r="K77" s="15">
        <f t="shared" si="50"/>
        <v>87.54536089471469</v>
      </c>
    </row>
    <row r="78" spans="1:11" ht="127.5" x14ac:dyDescent="0.2">
      <c r="A78" s="4" t="s">
        <v>46</v>
      </c>
      <c r="B78" s="5">
        <f>B79</f>
        <v>17137600</v>
      </c>
      <c r="C78" s="5">
        <f t="shared" ref="C78:E78" si="53">C79</f>
        <v>20481184</v>
      </c>
      <c r="D78" s="5">
        <f t="shared" si="53"/>
        <v>0</v>
      </c>
      <c r="E78" s="5">
        <f t="shared" si="53"/>
        <v>0</v>
      </c>
      <c r="F78" s="5">
        <f t="shared" si="39"/>
        <v>17137600</v>
      </c>
      <c r="G78" s="5">
        <f t="shared" si="46"/>
        <v>20481184</v>
      </c>
      <c r="H78" s="5">
        <f t="shared" si="47"/>
        <v>0</v>
      </c>
      <c r="I78" s="5">
        <f t="shared" si="48"/>
        <v>0</v>
      </c>
      <c r="J78" s="5">
        <f t="shared" si="49"/>
        <v>0</v>
      </c>
      <c r="K78" s="5" t="e">
        <f t="shared" si="50"/>
        <v>#DIV/0!</v>
      </c>
    </row>
    <row r="79" spans="1:11" ht="51" x14ac:dyDescent="0.2">
      <c r="A79" s="6" t="s">
        <v>9</v>
      </c>
      <c r="B79" s="7">
        <v>17137600</v>
      </c>
      <c r="C79" s="15">
        <v>20481184</v>
      </c>
      <c r="D79" s="15"/>
      <c r="E79" s="15"/>
      <c r="F79" s="15">
        <f t="shared" si="39"/>
        <v>17137600</v>
      </c>
      <c r="G79" s="15">
        <f t="shared" si="46"/>
        <v>20481184</v>
      </c>
      <c r="H79" s="15">
        <f t="shared" si="47"/>
        <v>0</v>
      </c>
      <c r="I79" s="15">
        <f t="shared" si="48"/>
        <v>0</v>
      </c>
      <c r="J79" s="15">
        <f t="shared" si="49"/>
        <v>0</v>
      </c>
      <c r="K79" s="15" t="e">
        <f t="shared" si="50"/>
        <v>#DIV/0!</v>
      </c>
    </row>
    <row r="80" spans="1:11" ht="89.25" x14ac:dyDescent="0.2">
      <c r="A80" s="12" t="s">
        <v>59</v>
      </c>
      <c r="B80" s="13">
        <f>B81+B85</f>
        <v>3613700</v>
      </c>
      <c r="C80" s="13">
        <f>C81+C85</f>
        <v>10031195</v>
      </c>
      <c r="D80" s="13">
        <f>D81+D85</f>
        <v>1413966</v>
      </c>
      <c r="E80" s="13">
        <f>E81+E85</f>
        <v>1334909.83</v>
      </c>
      <c r="F80" s="13">
        <f t="shared" si="39"/>
        <v>2278790.17</v>
      </c>
      <c r="G80" s="13">
        <f t="shared" si="46"/>
        <v>8696285.1699999999</v>
      </c>
      <c r="H80" s="13">
        <f t="shared" si="47"/>
        <v>79056.169999999925</v>
      </c>
      <c r="I80" s="13">
        <f t="shared" si="48"/>
        <v>36.940250435841385</v>
      </c>
      <c r="J80" s="13">
        <f t="shared" si="49"/>
        <v>13.307585287695037</v>
      </c>
      <c r="K80" s="13">
        <f t="shared" si="50"/>
        <v>94.408905871852653</v>
      </c>
    </row>
    <row r="81" spans="1:11" ht="25.5" x14ac:dyDescent="0.2">
      <c r="A81" s="4" t="s">
        <v>14</v>
      </c>
      <c r="B81" s="5">
        <f>SUM(B82:B84)</f>
        <v>3188800</v>
      </c>
      <c r="C81" s="5">
        <f>SUM(C82:C84)</f>
        <v>8646295</v>
      </c>
      <c r="D81" s="5">
        <f>SUM(D82:D84)</f>
        <v>1094130</v>
      </c>
      <c r="E81" s="5">
        <f>SUM(E82:E84)</f>
        <v>1093107.83</v>
      </c>
      <c r="F81" s="5">
        <f t="shared" si="39"/>
        <v>2095692.17</v>
      </c>
      <c r="G81" s="5">
        <f t="shared" si="46"/>
        <v>7553187.1699999999</v>
      </c>
      <c r="H81" s="5">
        <f t="shared" si="47"/>
        <v>1022.1699999999255</v>
      </c>
      <c r="I81" s="5">
        <f t="shared" si="48"/>
        <v>34.2795982814852</v>
      </c>
      <c r="J81" s="5">
        <f t="shared" si="49"/>
        <v>12.642499822178172</v>
      </c>
      <c r="K81" s="5">
        <f t="shared" si="50"/>
        <v>99.906576914991831</v>
      </c>
    </row>
    <row r="82" spans="1:11" ht="25.5" x14ac:dyDescent="0.2">
      <c r="A82" s="6" t="s">
        <v>13</v>
      </c>
      <c r="B82" s="7">
        <v>137800</v>
      </c>
      <c r="C82" s="7">
        <v>182065</v>
      </c>
      <c r="D82" s="7">
        <v>64100</v>
      </c>
      <c r="E82" s="15">
        <v>64090</v>
      </c>
      <c r="F82" s="15">
        <f t="shared" si="39"/>
        <v>73710</v>
      </c>
      <c r="G82" s="15">
        <f t="shared" si="46"/>
        <v>117975</v>
      </c>
      <c r="H82" s="15">
        <f t="shared" si="47"/>
        <v>10</v>
      </c>
      <c r="I82" s="15">
        <f t="shared" si="48"/>
        <v>46.509433962264154</v>
      </c>
      <c r="J82" s="15">
        <f t="shared" si="49"/>
        <v>35.201713673687969</v>
      </c>
      <c r="K82" s="15">
        <f t="shared" si="50"/>
        <v>99.984399375975045</v>
      </c>
    </row>
    <row r="83" spans="1:11" ht="63.75" x14ac:dyDescent="0.2">
      <c r="A83" s="6" t="s">
        <v>4</v>
      </c>
      <c r="B83" s="7"/>
      <c r="C83" s="7">
        <v>5257518</v>
      </c>
      <c r="D83" s="7"/>
      <c r="E83" s="15"/>
      <c r="F83" s="15">
        <f t="shared" ref="F83" si="54">B83-E83</f>
        <v>0</v>
      </c>
      <c r="G83" s="15">
        <f t="shared" ref="G83" si="55">C83-E83</f>
        <v>5257518</v>
      </c>
      <c r="H83" s="15">
        <f t="shared" ref="H83" si="56">D83-E83</f>
        <v>0</v>
      </c>
      <c r="I83" s="15" t="e">
        <f t="shared" ref="I83" si="57">E83/B83*100</f>
        <v>#DIV/0!</v>
      </c>
      <c r="J83" s="15">
        <f t="shared" ref="J83" si="58">E83/C83*100</f>
        <v>0</v>
      </c>
      <c r="K83" s="15" t="e">
        <f t="shared" ref="K83" si="59">E83/D83*100</f>
        <v>#DIV/0!</v>
      </c>
    </row>
    <row r="84" spans="1:11" ht="51" x14ac:dyDescent="0.2">
      <c r="A84" s="6" t="s">
        <v>9</v>
      </c>
      <c r="B84" s="7">
        <v>3051000</v>
      </c>
      <c r="C84" s="7">
        <v>3206712</v>
      </c>
      <c r="D84" s="7">
        <v>1030030</v>
      </c>
      <c r="E84" s="15">
        <v>1029017.83</v>
      </c>
      <c r="F84" s="15">
        <f t="shared" si="39"/>
        <v>2021982.17</v>
      </c>
      <c r="G84" s="15">
        <f t="shared" si="46"/>
        <v>2177694.17</v>
      </c>
      <c r="H84" s="15">
        <f t="shared" si="47"/>
        <v>1012.1700000000419</v>
      </c>
      <c r="I84" s="15">
        <f t="shared" si="48"/>
        <v>33.727231399541132</v>
      </c>
      <c r="J84" s="15">
        <f t="shared" si="49"/>
        <v>32.08949946237766</v>
      </c>
      <c r="K84" s="15">
        <f t="shared" si="50"/>
        <v>99.9017339300797</v>
      </c>
    </row>
    <row r="85" spans="1:11" ht="51" x14ac:dyDescent="0.2">
      <c r="A85" s="4" t="s">
        <v>68</v>
      </c>
      <c r="B85" s="5">
        <f>SUM(B86:B89)</f>
        <v>424900</v>
      </c>
      <c r="C85" s="5">
        <f t="shared" ref="C85:E85" si="60">SUM(C86:C89)</f>
        <v>1384900</v>
      </c>
      <c r="D85" s="5">
        <f t="shared" si="60"/>
        <v>319836</v>
      </c>
      <c r="E85" s="5">
        <f t="shared" si="60"/>
        <v>241802</v>
      </c>
      <c r="F85" s="5">
        <f t="shared" si="39"/>
        <v>183098</v>
      </c>
      <c r="G85" s="5">
        <f t="shared" si="46"/>
        <v>1143098</v>
      </c>
      <c r="H85" s="5">
        <f t="shared" si="47"/>
        <v>78034</v>
      </c>
      <c r="I85" s="5">
        <f t="shared" si="48"/>
        <v>56.907978347846552</v>
      </c>
      <c r="J85" s="5">
        <f t="shared" si="49"/>
        <v>17.459888800635426</v>
      </c>
      <c r="K85" s="5">
        <f t="shared" si="50"/>
        <v>75.601870958866428</v>
      </c>
    </row>
    <row r="86" spans="1:11" ht="25.5" x14ac:dyDescent="0.2">
      <c r="A86" s="6" t="s">
        <v>13</v>
      </c>
      <c r="B86" s="7">
        <v>177200</v>
      </c>
      <c r="C86" s="7">
        <v>197200</v>
      </c>
      <c r="D86" s="7">
        <v>84793</v>
      </c>
      <c r="E86" s="15">
        <v>9000</v>
      </c>
      <c r="F86" s="15">
        <f t="shared" ref="F86" si="61">B86-E86</f>
        <v>168200</v>
      </c>
      <c r="G86" s="15">
        <f t="shared" ref="G86" si="62">C86-E86</f>
        <v>188200</v>
      </c>
      <c r="H86" s="15">
        <f t="shared" ref="H86" si="63">D86-E86</f>
        <v>75793</v>
      </c>
      <c r="I86" s="15">
        <f t="shared" ref="I86" si="64">E86/B86*100</f>
        <v>5.0790067720090297</v>
      </c>
      <c r="J86" s="15">
        <f t="shared" ref="J86" si="65">E86/C86*100</f>
        <v>4.5638945233265718</v>
      </c>
      <c r="K86" s="15">
        <f t="shared" ref="K86" si="66">E86/D86*100</f>
        <v>10.614083709740191</v>
      </c>
    </row>
    <row r="87" spans="1:11" ht="38.25" x14ac:dyDescent="0.2">
      <c r="A87" s="6" t="s">
        <v>5</v>
      </c>
      <c r="B87" s="7">
        <v>126443</v>
      </c>
      <c r="C87" s="7">
        <v>100000</v>
      </c>
      <c r="D87" s="7"/>
      <c r="E87" s="15"/>
      <c r="F87" s="15">
        <f t="shared" si="39"/>
        <v>126443</v>
      </c>
      <c r="G87" s="15">
        <f t="shared" si="46"/>
        <v>100000</v>
      </c>
      <c r="H87" s="15">
        <f t="shared" si="47"/>
        <v>0</v>
      </c>
      <c r="I87" s="15">
        <f t="shared" si="48"/>
        <v>0</v>
      </c>
      <c r="J87" s="15">
        <f t="shared" si="49"/>
        <v>0</v>
      </c>
      <c r="K87" s="15" t="e">
        <f t="shared" si="50"/>
        <v>#DIV/0!</v>
      </c>
    </row>
    <row r="88" spans="1:11" ht="38.25" x14ac:dyDescent="0.2">
      <c r="A88" s="6" t="s">
        <v>5</v>
      </c>
      <c r="B88" s="7"/>
      <c r="C88" s="7">
        <v>276443</v>
      </c>
      <c r="D88" s="7">
        <v>126443</v>
      </c>
      <c r="E88" s="15">
        <v>126038</v>
      </c>
      <c r="F88" s="15">
        <f t="shared" ref="F88" si="67">B88-E88</f>
        <v>-126038</v>
      </c>
      <c r="G88" s="15">
        <f t="shared" ref="G88" si="68">C88-E88</f>
        <v>150405</v>
      </c>
      <c r="H88" s="15">
        <f t="shared" ref="H88" si="69">D88-E88</f>
        <v>405</v>
      </c>
      <c r="I88" s="15" t="e">
        <f t="shared" ref="I88" si="70">E88/B88*100</f>
        <v>#DIV/0!</v>
      </c>
      <c r="J88" s="15">
        <f t="shared" ref="J88" si="71">E88/C88*100</f>
        <v>45.592762341603873</v>
      </c>
      <c r="K88" s="15">
        <f t="shared" ref="K88" si="72">E88/D88*100</f>
        <v>99.679697571237639</v>
      </c>
    </row>
    <row r="89" spans="1:11" ht="38.25" x14ac:dyDescent="0.2">
      <c r="A89" s="6" t="s">
        <v>6</v>
      </c>
      <c r="B89" s="7">
        <v>121257</v>
      </c>
      <c r="C89" s="7">
        <v>811257</v>
      </c>
      <c r="D89" s="7">
        <v>108600</v>
      </c>
      <c r="E89" s="15">
        <v>106764</v>
      </c>
      <c r="F89" s="15">
        <f t="shared" ref="F89" si="73">B89-E89</f>
        <v>14493</v>
      </c>
      <c r="G89" s="15">
        <f t="shared" ref="G89" si="74">C89-E89</f>
        <v>704493</v>
      </c>
      <c r="H89" s="15">
        <f t="shared" ref="H89" si="75">D89-E89</f>
        <v>1836</v>
      </c>
      <c r="I89" s="15">
        <f t="shared" ref="I89" si="76">E89/B89*100</f>
        <v>88.047700338949511</v>
      </c>
      <c r="J89" s="15">
        <f t="shared" ref="J89" si="77">E89/C89*100</f>
        <v>13.160317877072247</v>
      </c>
      <c r="K89" s="15">
        <f t="shared" ref="K89" si="78">E89/D89*100</f>
        <v>98.309392265193367</v>
      </c>
    </row>
    <row r="90" spans="1:11" ht="76.5" x14ac:dyDescent="0.2">
      <c r="A90" s="12" t="s">
        <v>47</v>
      </c>
      <c r="B90" s="13">
        <f>B91+B93</f>
        <v>13063360</v>
      </c>
      <c r="C90" s="13">
        <f>C91+C93</f>
        <v>16031473</v>
      </c>
      <c r="D90" s="13">
        <f>D91+D93</f>
        <v>7321545</v>
      </c>
      <c r="E90" s="13">
        <f>E91+E93</f>
        <v>6046716.5800000001</v>
      </c>
      <c r="F90" s="13">
        <f t="shared" si="39"/>
        <v>7016643.4199999999</v>
      </c>
      <c r="G90" s="13">
        <f t="shared" si="46"/>
        <v>9984756.4199999999</v>
      </c>
      <c r="H90" s="13">
        <f t="shared" si="47"/>
        <v>1274828.42</v>
      </c>
      <c r="I90" s="13">
        <f t="shared" si="48"/>
        <v>46.287605792077997</v>
      </c>
      <c r="J90" s="13">
        <f t="shared" si="49"/>
        <v>37.717785383788502</v>
      </c>
      <c r="K90" s="13">
        <f t="shared" si="50"/>
        <v>82.587986278852341</v>
      </c>
    </row>
    <row r="91" spans="1:11" ht="78.599999999999994" customHeight="1" x14ac:dyDescent="0.2">
      <c r="A91" s="4" t="s">
        <v>60</v>
      </c>
      <c r="B91" s="5">
        <f>SUM(B92:B92)</f>
        <v>259400</v>
      </c>
      <c r="C91" s="5">
        <f>SUM(C92:C92)</f>
        <v>299831</v>
      </c>
      <c r="D91" s="5">
        <f>SUM(D92:D92)</f>
        <v>187831</v>
      </c>
      <c r="E91" s="5">
        <f>SUM(E92:E92)</f>
        <v>100430.67</v>
      </c>
      <c r="F91" s="5">
        <f t="shared" si="39"/>
        <v>158969.33000000002</v>
      </c>
      <c r="G91" s="5">
        <f t="shared" si="46"/>
        <v>199400.33000000002</v>
      </c>
      <c r="H91" s="5">
        <f t="shared" si="47"/>
        <v>87400.33</v>
      </c>
      <c r="I91" s="5">
        <f t="shared" si="48"/>
        <v>38.7165265998458</v>
      </c>
      <c r="J91" s="5">
        <f t="shared" si="49"/>
        <v>33.495759277726449</v>
      </c>
      <c r="K91" s="5">
        <f t="shared" si="50"/>
        <v>53.46863403804484</v>
      </c>
    </row>
    <row r="92" spans="1:11" ht="25.5" x14ac:dyDescent="0.2">
      <c r="A92" s="6" t="s">
        <v>13</v>
      </c>
      <c r="B92" s="7">
        <v>259400</v>
      </c>
      <c r="C92" s="7">
        <v>299831</v>
      </c>
      <c r="D92" s="7">
        <v>187831</v>
      </c>
      <c r="E92" s="15">
        <v>100430.67</v>
      </c>
      <c r="F92" s="15">
        <f t="shared" si="39"/>
        <v>158969.33000000002</v>
      </c>
      <c r="G92" s="15">
        <f t="shared" si="46"/>
        <v>199400.33000000002</v>
      </c>
      <c r="H92" s="15">
        <f t="shared" si="47"/>
        <v>87400.33</v>
      </c>
      <c r="I92" s="15">
        <f t="shared" si="48"/>
        <v>38.7165265998458</v>
      </c>
      <c r="J92" s="15">
        <f t="shared" si="49"/>
        <v>33.495759277726449</v>
      </c>
      <c r="K92" s="15">
        <f t="shared" si="50"/>
        <v>53.46863403804484</v>
      </c>
    </row>
    <row r="93" spans="1:11" ht="51" x14ac:dyDescent="0.2">
      <c r="A93" s="4" t="s">
        <v>16</v>
      </c>
      <c r="B93" s="13">
        <f>SUM(B94:B100)</f>
        <v>12803960</v>
      </c>
      <c r="C93" s="13">
        <f>SUM(C94:C100)</f>
        <v>15731642</v>
      </c>
      <c r="D93" s="13">
        <f>SUM(D94:D100)</f>
        <v>7133714</v>
      </c>
      <c r="E93" s="13">
        <f>SUM(E94:E100)</f>
        <v>5946285.9100000001</v>
      </c>
      <c r="F93" s="13">
        <f t="shared" si="39"/>
        <v>6857674.0899999999</v>
      </c>
      <c r="G93" s="13">
        <f t="shared" si="46"/>
        <v>9785356.0899999999</v>
      </c>
      <c r="H93" s="13">
        <f t="shared" si="47"/>
        <v>1187428.0899999999</v>
      </c>
      <c r="I93" s="13">
        <f t="shared" si="48"/>
        <v>46.440990990287375</v>
      </c>
      <c r="J93" s="13">
        <f t="shared" si="49"/>
        <v>37.79825341817466</v>
      </c>
      <c r="K93" s="13">
        <f t="shared" si="50"/>
        <v>83.354700090303595</v>
      </c>
    </row>
    <row r="94" spans="1:11" ht="25.5" x14ac:dyDescent="0.2">
      <c r="A94" s="6" t="s">
        <v>13</v>
      </c>
      <c r="B94" s="7">
        <v>176300</v>
      </c>
      <c r="C94" s="7">
        <v>176300</v>
      </c>
      <c r="D94" s="7">
        <v>66000</v>
      </c>
      <c r="E94" s="7">
        <v>37330.230000000003</v>
      </c>
      <c r="F94" s="7">
        <f t="shared" si="39"/>
        <v>138969.76999999999</v>
      </c>
      <c r="G94" s="7">
        <f t="shared" si="46"/>
        <v>138969.76999999999</v>
      </c>
      <c r="H94" s="7">
        <f t="shared" si="47"/>
        <v>28669.769999999997</v>
      </c>
      <c r="I94" s="7">
        <f t="shared" si="48"/>
        <v>21.174265456608058</v>
      </c>
      <c r="J94" s="7">
        <f t="shared" si="49"/>
        <v>21.174265456608058</v>
      </c>
      <c r="K94" s="7">
        <f t="shared" si="50"/>
        <v>56.560954545454543</v>
      </c>
    </row>
    <row r="95" spans="1:11" ht="58.9" customHeight="1" x14ac:dyDescent="0.2">
      <c r="A95" s="6" t="s">
        <v>4</v>
      </c>
      <c r="B95" s="7">
        <v>139700</v>
      </c>
      <c r="C95" s="7">
        <v>49600</v>
      </c>
      <c r="D95" s="7">
        <v>28659</v>
      </c>
      <c r="E95" s="7">
        <v>21958.3</v>
      </c>
      <c r="F95" s="7">
        <f t="shared" si="39"/>
        <v>117741.7</v>
      </c>
      <c r="G95" s="7">
        <f t="shared" si="46"/>
        <v>27641.7</v>
      </c>
      <c r="H95" s="7">
        <f t="shared" si="47"/>
        <v>6700.7000000000007</v>
      </c>
      <c r="I95" s="7">
        <f t="shared" si="48"/>
        <v>15.718181818181817</v>
      </c>
      <c r="J95" s="7">
        <f t="shared" si="49"/>
        <v>44.27076612903226</v>
      </c>
      <c r="K95" s="7">
        <f t="shared" si="50"/>
        <v>76.619212114867935</v>
      </c>
    </row>
    <row r="96" spans="1:11" ht="45" customHeight="1" x14ac:dyDescent="0.2">
      <c r="A96" s="6" t="s">
        <v>1</v>
      </c>
      <c r="B96" s="7">
        <v>9276000</v>
      </c>
      <c r="C96" s="7">
        <v>11947422</v>
      </c>
      <c r="D96" s="7">
        <v>5889350</v>
      </c>
      <c r="E96" s="7">
        <v>4883405.53</v>
      </c>
      <c r="F96" s="7">
        <f t="shared" si="39"/>
        <v>4392594.47</v>
      </c>
      <c r="G96" s="7">
        <f t="shared" si="46"/>
        <v>7064016.4699999997</v>
      </c>
      <c r="H96" s="7">
        <f t="shared" si="47"/>
        <v>1005944.4699999997</v>
      </c>
      <c r="I96" s="7">
        <f t="shared" si="48"/>
        <v>52.645596485554123</v>
      </c>
      <c r="J96" s="7">
        <f t="shared" si="49"/>
        <v>40.874136110702381</v>
      </c>
      <c r="K96" s="7">
        <f t="shared" si="50"/>
        <v>82.919261548388207</v>
      </c>
    </row>
    <row r="97" spans="1:12" ht="32.450000000000003" customHeight="1" x14ac:dyDescent="0.2">
      <c r="A97" s="6" t="s">
        <v>5</v>
      </c>
      <c r="B97" s="7">
        <v>1150160</v>
      </c>
      <c r="C97" s="7">
        <v>1496520</v>
      </c>
      <c r="D97" s="7">
        <v>425275</v>
      </c>
      <c r="E97" s="7">
        <v>370024.6</v>
      </c>
      <c r="F97" s="7">
        <f t="shared" si="39"/>
        <v>780135.4</v>
      </c>
      <c r="G97" s="7">
        <f t="shared" si="46"/>
        <v>1126495.3999999999</v>
      </c>
      <c r="H97" s="7">
        <f t="shared" si="47"/>
        <v>55250.400000000023</v>
      </c>
      <c r="I97" s="7">
        <f t="shared" si="48"/>
        <v>32.171576128538639</v>
      </c>
      <c r="J97" s="7">
        <f t="shared" si="49"/>
        <v>24.725670221580732</v>
      </c>
      <c r="K97" s="7">
        <f t="shared" si="50"/>
        <v>87.008312268532123</v>
      </c>
    </row>
    <row r="98" spans="1:12" ht="38.25" x14ac:dyDescent="0.2">
      <c r="A98" s="6" t="s">
        <v>6</v>
      </c>
      <c r="B98" s="7">
        <v>1373200</v>
      </c>
      <c r="C98" s="7">
        <v>1373200</v>
      </c>
      <c r="D98" s="7">
        <v>536795</v>
      </c>
      <c r="E98" s="7">
        <v>520799.25</v>
      </c>
      <c r="F98" s="7">
        <f t="shared" si="39"/>
        <v>852400.75</v>
      </c>
      <c r="G98" s="7">
        <f t="shared" si="46"/>
        <v>852400.75</v>
      </c>
      <c r="H98" s="7">
        <f t="shared" si="47"/>
        <v>15995.75</v>
      </c>
      <c r="I98" s="7">
        <f t="shared" si="48"/>
        <v>37.925957617244393</v>
      </c>
      <c r="J98" s="7">
        <f t="shared" si="49"/>
        <v>37.925957617244393</v>
      </c>
      <c r="K98" s="7">
        <f t="shared" si="50"/>
        <v>97.020138041524234</v>
      </c>
    </row>
    <row r="99" spans="1:12" ht="63.75" x14ac:dyDescent="0.2">
      <c r="A99" s="6" t="s">
        <v>2</v>
      </c>
      <c r="B99" s="7">
        <v>172800</v>
      </c>
      <c r="C99" s="7">
        <v>172800</v>
      </c>
      <c r="D99" s="7">
        <v>61020</v>
      </c>
      <c r="E99" s="7">
        <v>54020</v>
      </c>
      <c r="F99" s="7">
        <f t="shared" si="39"/>
        <v>118780</v>
      </c>
      <c r="G99" s="7">
        <f t="shared" si="46"/>
        <v>118780</v>
      </c>
      <c r="H99" s="7">
        <f t="shared" si="47"/>
        <v>7000</v>
      </c>
      <c r="I99" s="7">
        <f t="shared" si="48"/>
        <v>31.261574074074073</v>
      </c>
      <c r="J99" s="7">
        <f t="shared" si="49"/>
        <v>31.261574074074073</v>
      </c>
      <c r="K99" s="7">
        <f t="shared" si="50"/>
        <v>88.528351360209768</v>
      </c>
    </row>
    <row r="100" spans="1:12" ht="44.45" customHeight="1" x14ac:dyDescent="0.2">
      <c r="A100" s="6" t="s">
        <v>9</v>
      </c>
      <c r="B100" s="7">
        <v>515800</v>
      </c>
      <c r="C100" s="7">
        <v>515800</v>
      </c>
      <c r="D100" s="7">
        <v>126615</v>
      </c>
      <c r="E100" s="7">
        <v>58748</v>
      </c>
      <c r="F100" s="7">
        <f t="shared" si="39"/>
        <v>457052</v>
      </c>
      <c r="G100" s="7">
        <f t="shared" si="46"/>
        <v>457052</v>
      </c>
      <c r="H100" s="7">
        <f t="shared" si="47"/>
        <v>67867</v>
      </c>
      <c r="I100" s="7">
        <f t="shared" si="48"/>
        <v>11.389685924777046</v>
      </c>
      <c r="J100" s="7">
        <f t="shared" si="49"/>
        <v>11.389685924777046</v>
      </c>
      <c r="K100" s="7">
        <f t="shared" si="50"/>
        <v>46.398925877660623</v>
      </c>
    </row>
    <row r="101" spans="1:12" ht="38.25" x14ac:dyDescent="0.2">
      <c r="A101" s="12" t="s">
        <v>48</v>
      </c>
      <c r="B101" s="13">
        <f>B102+B105+B107+B109</f>
        <v>464186000</v>
      </c>
      <c r="C101" s="13">
        <f>C102+C105+C107+C109</f>
        <v>468557694</v>
      </c>
      <c r="D101" s="13">
        <f t="shared" ref="D101:E101" si="79">D102+D105+D107+D109</f>
        <v>229693351</v>
      </c>
      <c r="E101" s="13">
        <f t="shared" si="79"/>
        <v>193370070.39999998</v>
      </c>
      <c r="F101" s="13">
        <f t="shared" si="39"/>
        <v>270815929.60000002</v>
      </c>
      <c r="G101" s="13">
        <f t="shared" si="46"/>
        <v>275187623.60000002</v>
      </c>
      <c r="H101" s="13">
        <f t="shared" si="47"/>
        <v>36323280.600000024</v>
      </c>
      <c r="I101" s="13">
        <f t="shared" si="48"/>
        <v>41.657885071932363</v>
      </c>
      <c r="J101" s="13">
        <f t="shared" si="49"/>
        <v>41.269212495313326</v>
      </c>
      <c r="K101" s="13">
        <f t="shared" si="50"/>
        <v>84.186185432942722</v>
      </c>
    </row>
    <row r="102" spans="1:12" ht="38.25" x14ac:dyDescent="0.2">
      <c r="A102" s="4" t="s">
        <v>17</v>
      </c>
      <c r="B102" s="5">
        <f>SUM(B103:B104)</f>
        <v>310926800</v>
      </c>
      <c r="C102" s="5">
        <f t="shared" ref="C102:E102" si="80">SUM(C103:C104)</f>
        <v>314084425</v>
      </c>
      <c r="D102" s="5">
        <f t="shared" si="80"/>
        <v>157106087</v>
      </c>
      <c r="E102" s="5">
        <f t="shared" si="80"/>
        <v>133685469.06</v>
      </c>
      <c r="F102" s="5">
        <f t="shared" si="39"/>
        <v>177241330.94</v>
      </c>
      <c r="G102" s="5">
        <f t="shared" si="46"/>
        <v>180398955.94</v>
      </c>
      <c r="H102" s="5">
        <f t="shared" si="47"/>
        <v>23420617.939999998</v>
      </c>
      <c r="I102" s="5">
        <f t="shared" si="48"/>
        <v>42.995801281845111</v>
      </c>
      <c r="J102" s="5">
        <f t="shared" si="49"/>
        <v>42.56354611025364</v>
      </c>
      <c r="K102" s="5">
        <f t="shared" si="50"/>
        <v>85.092482164615305</v>
      </c>
    </row>
    <row r="103" spans="1:12" ht="25.5" x14ac:dyDescent="0.2">
      <c r="A103" s="6" t="s">
        <v>13</v>
      </c>
      <c r="B103" s="7">
        <v>309626800</v>
      </c>
      <c r="C103" s="7">
        <v>313006327</v>
      </c>
      <c r="D103" s="7">
        <v>156971274</v>
      </c>
      <c r="E103" s="7">
        <v>133617138.69</v>
      </c>
      <c r="F103" s="7">
        <f t="shared" si="39"/>
        <v>176009661.31</v>
      </c>
      <c r="G103" s="7">
        <f t="shared" si="46"/>
        <v>179389188.31</v>
      </c>
      <c r="H103" s="7">
        <f t="shared" si="47"/>
        <v>23354135.310000002</v>
      </c>
      <c r="I103" s="7">
        <f t="shared" si="48"/>
        <v>43.154254957904158</v>
      </c>
      <c r="J103" s="7">
        <f t="shared" si="49"/>
        <v>42.688318785964988</v>
      </c>
      <c r="K103" s="7">
        <f t="shared" si="50"/>
        <v>85.122032385364975</v>
      </c>
    </row>
    <row r="104" spans="1:12" ht="63.75" x14ac:dyDescent="0.2">
      <c r="A104" s="6" t="s">
        <v>2</v>
      </c>
      <c r="B104" s="7">
        <v>1300000</v>
      </c>
      <c r="C104" s="7">
        <v>1078098</v>
      </c>
      <c r="D104" s="7">
        <v>134813</v>
      </c>
      <c r="E104" s="7">
        <v>68330.37</v>
      </c>
      <c r="F104" s="7">
        <f t="shared" ref="F104" si="81">B104-E104</f>
        <v>1231669.6299999999</v>
      </c>
      <c r="G104" s="7">
        <f t="shared" ref="G104" si="82">C104-E104</f>
        <v>1009767.63</v>
      </c>
      <c r="H104" s="7">
        <f t="shared" ref="H104" si="83">D104-E104</f>
        <v>66482.63</v>
      </c>
      <c r="I104" s="7">
        <f t="shared" ref="I104" si="84">E104/B104*100</f>
        <v>5.2561823076923071</v>
      </c>
      <c r="J104" s="7">
        <f t="shared" ref="J104" si="85">E104/C104*100</f>
        <v>6.3380481180746084</v>
      </c>
      <c r="K104" s="7">
        <f t="shared" ref="K104" si="86">E104/D104*100</f>
        <v>50.685297411970652</v>
      </c>
    </row>
    <row r="105" spans="1:12" ht="38.25" x14ac:dyDescent="0.2">
      <c r="A105" s="4" t="s">
        <v>18</v>
      </c>
      <c r="B105" s="5">
        <f>B106</f>
        <v>98884300</v>
      </c>
      <c r="C105" s="5">
        <f t="shared" ref="C105:E105" si="87">C106</f>
        <v>98924300</v>
      </c>
      <c r="D105" s="5">
        <f t="shared" si="87"/>
        <v>45913809</v>
      </c>
      <c r="E105" s="5">
        <f t="shared" si="87"/>
        <v>39178926.200000003</v>
      </c>
      <c r="F105" s="5">
        <f t="shared" si="39"/>
        <v>59705373.799999997</v>
      </c>
      <c r="G105" s="5">
        <f t="shared" si="46"/>
        <v>59745373.799999997</v>
      </c>
      <c r="H105" s="5">
        <f t="shared" si="47"/>
        <v>6734882.799999997</v>
      </c>
      <c r="I105" s="5">
        <f t="shared" si="48"/>
        <v>39.620977445357866</v>
      </c>
      <c r="J105" s="5">
        <f t="shared" si="49"/>
        <v>39.604956719430923</v>
      </c>
      <c r="K105" s="5">
        <f t="shared" si="50"/>
        <v>85.331465747047915</v>
      </c>
    </row>
    <row r="106" spans="1:12" ht="25.5" x14ac:dyDescent="0.2">
      <c r="A106" s="6" t="s">
        <v>13</v>
      </c>
      <c r="B106" s="7">
        <v>98884300</v>
      </c>
      <c r="C106" s="7">
        <v>98924300</v>
      </c>
      <c r="D106" s="7">
        <v>45913809</v>
      </c>
      <c r="E106" s="7">
        <v>39178926.200000003</v>
      </c>
      <c r="F106" s="7">
        <f t="shared" si="39"/>
        <v>59705373.799999997</v>
      </c>
      <c r="G106" s="7">
        <f t="shared" si="46"/>
        <v>59745373.799999997</v>
      </c>
      <c r="H106" s="7">
        <f t="shared" si="47"/>
        <v>6734882.799999997</v>
      </c>
      <c r="I106" s="7">
        <f t="shared" si="48"/>
        <v>39.620977445357866</v>
      </c>
      <c r="J106" s="7">
        <f t="shared" si="49"/>
        <v>39.604956719430923</v>
      </c>
      <c r="K106" s="7">
        <f t="shared" si="50"/>
        <v>85.331465747047915</v>
      </c>
      <c r="L106" s="14"/>
    </row>
    <row r="107" spans="1:12" ht="31.9" customHeight="1" x14ac:dyDescent="0.2">
      <c r="A107" s="4" t="s">
        <v>19</v>
      </c>
      <c r="B107" s="5">
        <f>B108</f>
        <v>6329300</v>
      </c>
      <c r="C107" s="5">
        <f t="shared" ref="C107:E107" si="88">C108</f>
        <v>6329300</v>
      </c>
      <c r="D107" s="5">
        <f t="shared" si="88"/>
        <v>4242800</v>
      </c>
      <c r="E107" s="5">
        <f t="shared" si="88"/>
        <v>50000</v>
      </c>
      <c r="F107" s="5">
        <f t="shared" si="39"/>
        <v>6279300</v>
      </c>
      <c r="G107" s="5">
        <f t="shared" si="46"/>
        <v>6279300</v>
      </c>
      <c r="H107" s="5">
        <f t="shared" si="47"/>
        <v>4192800</v>
      </c>
      <c r="I107" s="5">
        <f t="shared" si="48"/>
        <v>0.78997677468282435</v>
      </c>
      <c r="J107" s="5">
        <f t="shared" si="49"/>
        <v>0.78997677468282435</v>
      </c>
      <c r="K107" s="5">
        <f t="shared" si="50"/>
        <v>1.1784670500612804</v>
      </c>
    </row>
    <row r="108" spans="1:12" ht="25.5" x14ac:dyDescent="0.2">
      <c r="A108" s="6" t="s">
        <v>13</v>
      </c>
      <c r="B108" s="7">
        <v>6329300</v>
      </c>
      <c r="C108" s="7">
        <v>6329300</v>
      </c>
      <c r="D108" s="7">
        <v>4242800</v>
      </c>
      <c r="E108" s="7">
        <v>50000</v>
      </c>
      <c r="F108" s="7">
        <f t="shared" si="39"/>
        <v>6279300</v>
      </c>
      <c r="G108" s="7">
        <f t="shared" si="46"/>
        <v>6279300</v>
      </c>
      <c r="H108" s="7">
        <f t="shared" si="47"/>
        <v>4192800</v>
      </c>
      <c r="I108" s="7">
        <f t="shared" si="48"/>
        <v>0.78997677468282435</v>
      </c>
      <c r="J108" s="7">
        <f t="shared" si="49"/>
        <v>0.78997677468282435</v>
      </c>
      <c r="K108" s="7">
        <f t="shared" si="50"/>
        <v>1.1784670500612804</v>
      </c>
    </row>
    <row r="109" spans="1:12" ht="84.6" customHeight="1" x14ac:dyDescent="0.2">
      <c r="A109" s="4" t="s">
        <v>20</v>
      </c>
      <c r="B109" s="5">
        <f>SUM(B110:B111)</f>
        <v>48045600</v>
      </c>
      <c r="C109" s="5">
        <f t="shared" ref="C109:E109" si="89">SUM(C110:C111)</f>
        <v>49219669</v>
      </c>
      <c r="D109" s="5">
        <f t="shared" si="89"/>
        <v>22430655</v>
      </c>
      <c r="E109" s="5">
        <f t="shared" si="89"/>
        <v>20455675.140000001</v>
      </c>
      <c r="F109" s="5">
        <f t="shared" si="39"/>
        <v>27589924.859999999</v>
      </c>
      <c r="G109" s="5">
        <f t="shared" si="46"/>
        <v>28763993.859999999</v>
      </c>
      <c r="H109" s="5">
        <f t="shared" si="47"/>
        <v>1974979.8599999994</v>
      </c>
      <c r="I109" s="5">
        <f t="shared" si="48"/>
        <v>42.575543109046407</v>
      </c>
      <c r="J109" s="5">
        <f t="shared" si="49"/>
        <v>41.559960795347891</v>
      </c>
      <c r="K109" s="5">
        <f t="shared" si="50"/>
        <v>91.195175263495429</v>
      </c>
    </row>
    <row r="110" spans="1:12" ht="25.5" x14ac:dyDescent="0.2">
      <c r="A110" s="6" t="s">
        <v>13</v>
      </c>
      <c r="B110" s="7">
        <v>24061700</v>
      </c>
      <c r="C110" s="7">
        <v>24628478</v>
      </c>
      <c r="D110" s="7">
        <v>11677925</v>
      </c>
      <c r="E110" s="7">
        <v>10396397.92</v>
      </c>
      <c r="F110" s="7">
        <f t="shared" si="39"/>
        <v>13665302.08</v>
      </c>
      <c r="G110" s="7">
        <f t="shared" si="46"/>
        <v>14232080.08</v>
      </c>
      <c r="H110" s="7">
        <f t="shared" si="47"/>
        <v>1281527.08</v>
      </c>
      <c r="I110" s="7">
        <f t="shared" si="48"/>
        <v>43.20724603830984</v>
      </c>
      <c r="J110" s="7">
        <f t="shared" si="49"/>
        <v>42.212912710237312</v>
      </c>
      <c r="K110" s="7">
        <f t="shared" si="50"/>
        <v>89.026072011937046</v>
      </c>
    </row>
    <row r="111" spans="1:12" ht="56.45" customHeight="1" x14ac:dyDescent="0.2">
      <c r="A111" s="6" t="s">
        <v>4</v>
      </c>
      <c r="B111" s="7">
        <v>23983900</v>
      </c>
      <c r="C111" s="7">
        <v>24591191</v>
      </c>
      <c r="D111" s="7">
        <v>10752730</v>
      </c>
      <c r="E111" s="7">
        <v>10059277.220000001</v>
      </c>
      <c r="F111" s="7">
        <f t="shared" si="39"/>
        <v>13924622.779999999</v>
      </c>
      <c r="G111" s="7">
        <f t="shared" si="46"/>
        <v>14531913.779999999</v>
      </c>
      <c r="H111" s="7">
        <f t="shared" si="47"/>
        <v>693452.77999999933</v>
      </c>
      <c r="I111" s="7">
        <f t="shared" si="48"/>
        <v>41.94179103481919</v>
      </c>
      <c r="J111" s="7">
        <f t="shared" si="49"/>
        <v>40.906018826009685</v>
      </c>
      <c r="K111" s="7">
        <f t="shared" si="50"/>
        <v>93.55091423294364</v>
      </c>
    </row>
    <row r="112" spans="1:12" ht="38.25" x14ac:dyDescent="0.2">
      <c r="A112" s="12" t="s">
        <v>49</v>
      </c>
      <c r="B112" s="13">
        <f>B113+B115+B118</f>
        <v>554712800</v>
      </c>
      <c r="C112" s="13">
        <f t="shared" ref="C112:E112" si="90">C113+C115+C118</f>
        <v>636064540</v>
      </c>
      <c r="D112" s="13">
        <f t="shared" si="90"/>
        <v>266121024</v>
      </c>
      <c r="E112" s="13">
        <f t="shared" si="90"/>
        <v>221056614.65000001</v>
      </c>
      <c r="F112" s="13">
        <f t="shared" si="39"/>
        <v>333656185.35000002</v>
      </c>
      <c r="G112" s="13">
        <f t="shared" si="46"/>
        <v>415007925.35000002</v>
      </c>
      <c r="H112" s="13">
        <f t="shared" si="47"/>
        <v>45064409.349999994</v>
      </c>
      <c r="I112" s="13">
        <f t="shared" si="48"/>
        <v>39.850642467597645</v>
      </c>
      <c r="J112" s="13">
        <f t="shared" si="49"/>
        <v>34.753802601541032</v>
      </c>
      <c r="K112" s="13">
        <f t="shared" si="50"/>
        <v>83.066197223861579</v>
      </c>
    </row>
    <row r="113" spans="1:11" ht="27" customHeight="1" x14ac:dyDescent="0.2">
      <c r="A113" s="4" t="s">
        <v>21</v>
      </c>
      <c r="B113" s="5">
        <f>B114</f>
        <v>297978400</v>
      </c>
      <c r="C113" s="5">
        <f t="shared" ref="C113:E113" si="91">C114</f>
        <v>301606666</v>
      </c>
      <c r="D113" s="5">
        <f t="shared" si="91"/>
        <v>122204729</v>
      </c>
      <c r="E113" s="5">
        <f t="shared" si="91"/>
        <v>121615096.97</v>
      </c>
      <c r="F113" s="5">
        <f t="shared" si="39"/>
        <v>176363303.03</v>
      </c>
      <c r="G113" s="5">
        <f t="shared" si="46"/>
        <v>179991569.03</v>
      </c>
      <c r="H113" s="5">
        <f t="shared" si="47"/>
        <v>589632.03000000119</v>
      </c>
      <c r="I113" s="5">
        <f t="shared" si="48"/>
        <v>40.813393511073286</v>
      </c>
      <c r="J113" s="5">
        <f t="shared" si="49"/>
        <v>40.322416802949576</v>
      </c>
      <c r="K113" s="5">
        <f t="shared" si="50"/>
        <v>99.51750473584373</v>
      </c>
    </row>
    <row r="114" spans="1:11" ht="51" x14ac:dyDescent="0.2">
      <c r="A114" s="6" t="s">
        <v>9</v>
      </c>
      <c r="B114" s="7">
        <v>297978400</v>
      </c>
      <c r="C114" s="7">
        <v>301606666</v>
      </c>
      <c r="D114" s="7">
        <v>122204729</v>
      </c>
      <c r="E114" s="7">
        <v>121615096.97</v>
      </c>
      <c r="F114" s="7">
        <f t="shared" si="39"/>
        <v>176363303.03</v>
      </c>
      <c r="G114" s="7">
        <f t="shared" si="46"/>
        <v>179991569.03</v>
      </c>
      <c r="H114" s="7">
        <f t="shared" si="47"/>
        <v>589632.03000000119</v>
      </c>
      <c r="I114" s="7">
        <f t="shared" si="48"/>
        <v>40.813393511073286</v>
      </c>
      <c r="J114" s="7">
        <f t="shared" si="49"/>
        <v>40.322416802949576</v>
      </c>
      <c r="K114" s="7">
        <f t="shared" si="50"/>
        <v>99.51750473584373</v>
      </c>
    </row>
    <row r="115" spans="1:11" ht="25.5" x14ac:dyDescent="0.2">
      <c r="A115" s="4" t="s">
        <v>22</v>
      </c>
      <c r="B115" s="5">
        <f>SUM(B116:B117)</f>
        <v>236470800</v>
      </c>
      <c r="C115" s="5">
        <f t="shared" ref="C115:E115" si="92">SUM(C116:C117)</f>
        <v>295693680</v>
      </c>
      <c r="D115" s="5">
        <f t="shared" si="92"/>
        <v>136507814</v>
      </c>
      <c r="E115" s="5">
        <f t="shared" si="92"/>
        <v>99441517.680000007</v>
      </c>
      <c r="F115" s="5">
        <f t="shared" si="39"/>
        <v>137029282.31999999</v>
      </c>
      <c r="G115" s="5">
        <f t="shared" si="46"/>
        <v>196252162.31999999</v>
      </c>
      <c r="H115" s="5">
        <f t="shared" si="47"/>
        <v>37066296.319999993</v>
      </c>
      <c r="I115" s="5">
        <f t="shared" si="48"/>
        <v>42.052345439690654</v>
      </c>
      <c r="J115" s="5">
        <f t="shared" si="49"/>
        <v>33.629909736319021</v>
      </c>
      <c r="K115" s="5">
        <f t="shared" si="50"/>
        <v>72.84675855991658</v>
      </c>
    </row>
    <row r="116" spans="1:11" ht="63.75" x14ac:dyDescent="0.2">
      <c r="A116" s="6" t="s">
        <v>2</v>
      </c>
      <c r="B116" s="7"/>
      <c r="C116" s="7">
        <v>5737291</v>
      </c>
      <c r="D116" s="7">
        <v>5708014</v>
      </c>
      <c r="E116" s="7">
        <v>4280826.95</v>
      </c>
      <c r="F116" s="7">
        <f t="shared" si="39"/>
        <v>-4280826.95</v>
      </c>
      <c r="G116" s="7">
        <f t="shared" si="46"/>
        <v>1456464.0499999998</v>
      </c>
      <c r="H116" s="7">
        <f t="shared" si="47"/>
        <v>1427187.0499999998</v>
      </c>
      <c r="I116" s="7" t="e">
        <f t="shared" si="48"/>
        <v>#DIV/0!</v>
      </c>
      <c r="J116" s="7">
        <f t="shared" si="49"/>
        <v>74.614080931226951</v>
      </c>
      <c r="K116" s="7">
        <f t="shared" si="50"/>
        <v>74.996784345658583</v>
      </c>
    </row>
    <row r="117" spans="1:11" ht="51" x14ac:dyDescent="0.2">
      <c r="A117" s="6" t="s">
        <v>9</v>
      </c>
      <c r="B117" s="7">
        <v>236470800</v>
      </c>
      <c r="C117" s="7">
        <v>289956389</v>
      </c>
      <c r="D117" s="7">
        <v>130799800</v>
      </c>
      <c r="E117" s="7">
        <v>95160690.730000004</v>
      </c>
      <c r="F117" s="7">
        <f t="shared" si="39"/>
        <v>141310109.26999998</v>
      </c>
      <c r="G117" s="7">
        <f t="shared" si="46"/>
        <v>194795698.26999998</v>
      </c>
      <c r="H117" s="7">
        <f t="shared" si="47"/>
        <v>35639109.269999996</v>
      </c>
      <c r="I117" s="7">
        <f t="shared" si="48"/>
        <v>40.242047106873244</v>
      </c>
      <c r="J117" s="7">
        <f t="shared" si="49"/>
        <v>32.818966692953268</v>
      </c>
      <c r="K117" s="7">
        <f t="shared" si="50"/>
        <v>72.752932902038083</v>
      </c>
    </row>
    <row r="118" spans="1:11" ht="25.5" x14ac:dyDescent="0.2">
      <c r="A118" s="4" t="s">
        <v>15</v>
      </c>
      <c r="B118" s="5">
        <f>SUM(B119:B120)</f>
        <v>20263600</v>
      </c>
      <c r="C118" s="5">
        <f t="shared" ref="C118:E118" si="93">SUM(C119:C120)</f>
        <v>38764194</v>
      </c>
      <c r="D118" s="5">
        <f t="shared" si="93"/>
        <v>7408481</v>
      </c>
      <c r="E118" s="5">
        <f t="shared" si="93"/>
        <v>0</v>
      </c>
      <c r="F118" s="5">
        <f t="shared" si="39"/>
        <v>20263600</v>
      </c>
      <c r="G118" s="5">
        <f t="shared" si="46"/>
        <v>38764194</v>
      </c>
      <c r="H118" s="5">
        <f t="shared" si="47"/>
        <v>7408481</v>
      </c>
      <c r="I118" s="5">
        <f t="shared" si="48"/>
        <v>0</v>
      </c>
      <c r="J118" s="5">
        <f t="shared" si="49"/>
        <v>0</v>
      </c>
      <c r="K118" s="5">
        <f t="shared" si="50"/>
        <v>0</v>
      </c>
    </row>
    <row r="119" spans="1:11" ht="63.75" x14ac:dyDescent="0.2">
      <c r="A119" s="6" t="s">
        <v>2</v>
      </c>
      <c r="B119" s="7"/>
      <c r="C119" s="7">
        <v>1440681</v>
      </c>
      <c r="D119" s="7">
        <v>1438481</v>
      </c>
      <c r="E119" s="7"/>
      <c r="F119" s="7">
        <f t="shared" si="39"/>
        <v>0</v>
      </c>
      <c r="G119" s="7">
        <f t="shared" si="46"/>
        <v>1440681</v>
      </c>
      <c r="H119" s="7">
        <f t="shared" si="47"/>
        <v>1438481</v>
      </c>
      <c r="I119" s="7" t="e">
        <f t="shared" si="48"/>
        <v>#DIV/0!</v>
      </c>
      <c r="J119" s="7">
        <f t="shared" si="49"/>
        <v>0</v>
      </c>
      <c r="K119" s="7">
        <f t="shared" si="50"/>
        <v>0</v>
      </c>
    </row>
    <row r="120" spans="1:11" ht="51" x14ac:dyDescent="0.2">
      <c r="A120" s="6" t="s">
        <v>9</v>
      </c>
      <c r="B120" s="7">
        <v>20263600</v>
      </c>
      <c r="C120" s="7">
        <v>37323513</v>
      </c>
      <c r="D120" s="7">
        <v>5970000</v>
      </c>
      <c r="E120" s="7"/>
      <c r="F120" s="7">
        <f t="shared" si="39"/>
        <v>20263600</v>
      </c>
      <c r="G120" s="7">
        <f t="shared" si="46"/>
        <v>37323513</v>
      </c>
      <c r="H120" s="7">
        <f t="shared" si="47"/>
        <v>5970000</v>
      </c>
      <c r="I120" s="7">
        <f t="shared" si="48"/>
        <v>0</v>
      </c>
      <c r="J120" s="7">
        <f t="shared" si="49"/>
        <v>0</v>
      </c>
      <c r="K120" s="7">
        <f t="shared" si="50"/>
        <v>0</v>
      </c>
    </row>
    <row r="121" spans="1:11" ht="38.25" x14ac:dyDescent="0.2">
      <c r="A121" s="12" t="s">
        <v>50</v>
      </c>
      <c r="B121" s="13">
        <f>B122+B124</f>
        <v>70295700</v>
      </c>
      <c r="C121" s="13">
        <f t="shared" ref="C121:E121" si="94">C122+C124</f>
        <v>76895952</v>
      </c>
      <c r="D121" s="13">
        <f t="shared" si="94"/>
        <v>32313955</v>
      </c>
      <c r="E121" s="13">
        <f t="shared" si="94"/>
        <v>31064193.890000001</v>
      </c>
      <c r="F121" s="13">
        <f t="shared" si="39"/>
        <v>39231506.109999999</v>
      </c>
      <c r="G121" s="13">
        <f t="shared" si="46"/>
        <v>45831758.109999999</v>
      </c>
      <c r="H121" s="13">
        <f t="shared" si="47"/>
        <v>1249761.1099999994</v>
      </c>
      <c r="I121" s="13">
        <f t="shared" si="48"/>
        <v>44.190745507904467</v>
      </c>
      <c r="J121" s="13">
        <f t="shared" si="49"/>
        <v>40.397697254596707</v>
      </c>
      <c r="K121" s="13">
        <f t="shared" si="50"/>
        <v>96.132441510177259</v>
      </c>
    </row>
    <row r="122" spans="1:11" ht="42.6" customHeight="1" x14ac:dyDescent="0.2">
      <c r="A122" s="4" t="s">
        <v>23</v>
      </c>
      <c r="B122" s="5">
        <f>B123</f>
        <v>70281900</v>
      </c>
      <c r="C122" s="5">
        <f t="shared" ref="C122:E122" si="95">C123</f>
        <v>76882152</v>
      </c>
      <c r="D122" s="5">
        <f t="shared" si="95"/>
        <v>32304530</v>
      </c>
      <c r="E122" s="5">
        <f t="shared" si="95"/>
        <v>31054769.620000001</v>
      </c>
      <c r="F122" s="5">
        <f t="shared" si="39"/>
        <v>39227130.379999995</v>
      </c>
      <c r="G122" s="5">
        <f t="shared" si="46"/>
        <v>45827382.379999995</v>
      </c>
      <c r="H122" s="5">
        <f t="shared" si="47"/>
        <v>1249760.379999999</v>
      </c>
      <c r="I122" s="5">
        <f t="shared" si="48"/>
        <v>44.186013212505635</v>
      </c>
      <c r="J122" s="5">
        <f t="shared" si="49"/>
        <v>40.392690386710299</v>
      </c>
      <c r="K122" s="5">
        <f t="shared" si="50"/>
        <v>96.131315391370805</v>
      </c>
    </row>
    <row r="123" spans="1:11" ht="31.9" customHeight="1" x14ac:dyDescent="0.2">
      <c r="A123" s="1" t="s">
        <v>0</v>
      </c>
      <c r="B123" s="7">
        <v>70281900</v>
      </c>
      <c r="C123" s="7">
        <v>76882152</v>
      </c>
      <c r="D123" s="7">
        <v>32304530</v>
      </c>
      <c r="E123" s="7">
        <v>31054769.620000001</v>
      </c>
      <c r="F123" s="7">
        <f t="shared" si="39"/>
        <v>39227130.379999995</v>
      </c>
      <c r="G123" s="7">
        <f t="shared" si="46"/>
        <v>45827382.379999995</v>
      </c>
      <c r="H123" s="7">
        <f t="shared" si="47"/>
        <v>1249760.379999999</v>
      </c>
      <c r="I123" s="7">
        <f t="shared" si="48"/>
        <v>44.186013212505635</v>
      </c>
      <c r="J123" s="7">
        <f t="shared" si="49"/>
        <v>40.392690386710299</v>
      </c>
      <c r="K123" s="7">
        <f t="shared" si="50"/>
        <v>96.131315391370805</v>
      </c>
    </row>
    <row r="124" spans="1:11" ht="42.6" customHeight="1" x14ac:dyDescent="0.2">
      <c r="A124" s="4" t="s">
        <v>61</v>
      </c>
      <c r="B124" s="5">
        <f>B125</f>
        <v>13800</v>
      </c>
      <c r="C124" s="5">
        <f t="shared" ref="C124:E124" si="96">C125</f>
        <v>13800</v>
      </c>
      <c r="D124" s="5">
        <f t="shared" si="96"/>
        <v>9425</v>
      </c>
      <c r="E124" s="5">
        <f t="shared" si="96"/>
        <v>9424.27</v>
      </c>
      <c r="F124" s="5">
        <f t="shared" si="39"/>
        <v>4375.7299999999996</v>
      </c>
      <c r="G124" s="5">
        <f t="shared" si="46"/>
        <v>4375.7299999999996</v>
      </c>
      <c r="H124" s="5">
        <f t="shared" si="47"/>
        <v>0.72999999999956344</v>
      </c>
      <c r="I124" s="5">
        <f t="shared" si="48"/>
        <v>68.291811594202898</v>
      </c>
      <c r="J124" s="5">
        <f t="shared" si="49"/>
        <v>68.291811594202898</v>
      </c>
      <c r="K124" s="5">
        <f t="shared" si="50"/>
        <v>99.992254641909824</v>
      </c>
    </row>
    <row r="125" spans="1:11" ht="31.9" customHeight="1" x14ac:dyDescent="0.2">
      <c r="A125" s="1" t="s">
        <v>0</v>
      </c>
      <c r="B125" s="7">
        <v>13800</v>
      </c>
      <c r="C125" s="7">
        <v>13800</v>
      </c>
      <c r="D125" s="7">
        <v>9425</v>
      </c>
      <c r="E125" s="7">
        <v>9424.27</v>
      </c>
      <c r="F125" s="7">
        <f t="shared" si="39"/>
        <v>4375.7299999999996</v>
      </c>
      <c r="G125" s="7">
        <f t="shared" si="46"/>
        <v>4375.7299999999996</v>
      </c>
      <c r="H125" s="7">
        <f t="shared" si="47"/>
        <v>0.72999999999956344</v>
      </c>
      <c r="I125" s="7">
        <f t="shared" si="48"/>
        <v>68.291811594202898</v>
      </c>
      <c r="J125" s="7">
        <f t="shared" si="49"/>
        <v>68.291811594202898</v>
      </c>
      <c r="K125" s="7">
        <f t="shared" si="50"/>
        <v>99.992254641909824</v>
      </c>
    </row>
    <row r="126" spans="1:11" ht="51.6" customHeight="1" x14ac:dyDescent="0.2">
      <c r="A126" s="12" t="s">
        <v>51</v>
      </c>
      <c r="B126" s="13">
        <f>SUM(B127:B128)</f>
        <v>53302200</v>
      </c>
      <c r="C126" s="13">
        <f>SUM(C127:C128)</f>
        <v>73209234</v>
      </c>
      <c r="D126" s="13">
        <f>SUM(D127:D128)</f>
        <v>30584091</v>
      </c>
      <c r="E126" s="13">
        <f>SUM(E127:E128)</f>
        <v>26311905.239999998</v>
      </c>
      <c r="F126" s="13">
        <f t="shared" si="39"/>
        <v>26990294.760000002</v>
      </c>
      <c r="G126" s="13">
        <f t="shared" si="46"/>
        <v>46897328.760000005</v>
      </c>
      <c r="H126" s="13">
        <f t="shared" si="47"/>
        <v>4272185.7600000016</v>
      </c>
      <c r="I126" s="13">
        <f t="shared" si="48"/>
        <v>49.363638348886155</v>
      </c>
      <c r="J126" s="13">
        <f t="shared" si="49"/>
        <v>35.940691907799497</v>
      </c>
      <c r="K126" s="13">
        <f t="shared" si="50"/>
        <v>86.031346297001264</v>
      </c>
    </row>
    <row r="127" spans="1:11" ht="54.6" customHeight="1" x14ac:dyDescent="0.2">
      <c r="A127" s="6" t="s">
        <v>4</v>
      </c>
      <c r="B127" s="7">
        <v>53302200</v>
      </c>
      <c r="C127" s="7">
        <v>72137052</v>
      </c>
      <c r="D127" s="7">
        <v>29511909</v>
      </c>
      <c r="E127" s="7">
        <v>25726905.239999998</v>
      </c>
      <c r="F127" s="7">
        <f t="shared" si="39"/>
        <v>27575294.760000002</v>
      </c>
      <c r="G127" s="7">
        <f t="shared" si="46"/>
        <v>46410146.760000005</v>
      </c>
      <c r="H127" s="7">
        <f t="shared" si="47"/>
        <v>3785003.7600000016</v>
      </c>
      <c r="I127" s="7">
        <f t="shared" si="48"/>
        <v>48.26612267411101</v>
      </c>
      <c r="J127" s="7">
        <f t="shared" si="49"/>
        <v>35.663926549147028</v>
      </c>
      <c r="K127" s="7">
        <f t="shared" si="50"/>
        <v>87.174656305696786</v>
      </c>
    </row>
    <row r="128" spans="1:11" ht="65.45" customHeight="1" x14ac:dyDescent="0.2">
      <c r="A128" s="6" t="s">
        <v>2</v>
      </c>
      <c r="B128" s="7"/>
      <c r="C128" s="7">
        <v>1072182</v>
      </c>
      <c r="D128" s="7">
        <v>1072182</v>
      </c>
      <c r="E128" s="7">
        <v>585000</v>
      </c>
      <c r="F128" s="7">
        <f t="shared" si="39"/>
        <v>-585000</v>
      </c>
      <c r="G128" s="7">
        <f t="shared" si="46"/>
        <v>487182</v>
      </c>
      <c r="H128" s="7">
        <f t="shared" si="47"/>
        <v>487182</v>
      </c>
      <c r="I128" s="7" t="e">
        <f t="shared" si="48"/>
        <v>#DIV/0!</v>
      </c>
      <c r="J128" s="7">
        <f t="shared" si="49"/>
        <v>54.561632260194628</v>
      </c>
      <c r="K128" s="7">
        <f t="shared" si="50"/>
        <v>54.561632260194628</v>
      </c>
    </row>
    <row r="129" spans="1:11" ht="63.75" x14ac:dyDescent="0.2">
      <c r="A129" s="12" t="s">
        <v>52</v>
      </c>
      <c r="B129" s="13">
        <f>B130+B134</f>
        <v>660000</v>
      </c>
      <c r="C129" s="13">
        <f t="shared" ref="C129:E129" si="97">C130+C134</f>
        <v>660000</v>
      </c>
      <c r="D129" s="13">
        <f t="shared" si="97"/>
        <v>371250</v>
      </c>
      <c r="E129" s="13">
        <f t="shared" si="97"/>
        <v>354556.5</v>
      </c>
      <c r="F129" s="13">
        <f t="shared" si="39"/>
        <v>305443.5</v>
      </c>
      <c r="G129" s="13">
        <f t="shared" si="46"/>
        <v>305443.5</v>
      </c>
      <c r="H129" s="13">
        <f t="shared" si="47"/>
        <v>16693.5</v>
      </c>
      <c r="I129" s="13">
        <f t="shared" si="48"/>
        <v>53.720681818181816</v>
      </c>
      <c r="J129" s="13">
        <f t="shared" si="49"/>
        <v>53.720681818181816</v>
      </c>
      <c r="K129" s="13">
        <f t="shared" si="50"/>
        <v>95.50343434343435</v>
      </c>
    </row>
    <row r="130" spans="1:11" ht="178.5" x14ac:dyDescent="0.2">
      <c r="A130" s="4" t="s">
        <v>64</v>
      </c>
      <c r="B130" s="5">
        <f>SUM(B131:B133)</f>
        <v>260150</v>
      </c>
      <c r="C130" s="5">
        <f t="shared" ref="C130:E130" si="98">SUM(C131:C133)</f>
        <v>259900</v>
      </c>
      <c r="D130" s="5">
        <f t="shared" si="98"/>
        <v>171000</v>
      </c>
      <c r="E130" s="5">
        <f t="shared" si="98"/>
        <v>154556.5</v>
      </c>
      <c r="F130" s="5">
        <f t="shared" si="39"/>
        <v>105593.5</v>
      </c>
      <c r="G130" s="5">
        <f t="shared" si="46"/>
        <v>105343.5</v>
      </c>
      <c r="H130" s="5">
        <f t="shared" si="47"/>
        <v>16443.5</v>
      </c>
      <c r="I130" s="5">
        <f t="shared" si="48"/>
        <v>59.410532385162405</v>
      </c>
      <c r="J130" s="5">
        <f t="shared" si="49"/>
        <v>59.467679876875721</v>
      </c>
      <c r="K130" s="5">
        <f t="shared" si="50"/>
        <v>90.383918128654969</v>
      </c>
    </row>
    <row r="131" spans="1:11" ht="25.5" x14ac:dyDescent="0.2">
      <c r="A131" s="6" t="s">
        <v>13</v>
      </c>
      <c r="B131" s="7">
        <v>104500</v>
      </c>
      <c r="C131" s="7">
        <v>104500</v>
      </c>
      <c r="D131" s="7">
        <v>104500</v>
      </c>
      <c r="E131" s="7">
        <v>104494</v>
      </c>
      <c r="F131" s="7">
        <f t="shared" si="39"/>
        <v>6</v>
      </c>
      <c r="G131" s="7">
        <f t="shared" si="46"/>
        <v>6</v>
      </c>
      <c r="H131" s="7">
        <f t="shared" si="47"/>
        <v>6</v>
      </c>
      <c r="I131" s="7">
        <f t="shared" si="48"/>
        <v>99.994258373205753</v>
      </c>
      <c r="J131" s="7">
        <f t="shared" si="49"/>
        <v>99.994258373205753</v>
      </c>
      <c r="K131" s="7">
        <f t="shared" si="50"/>
        <v>99.994258373205753</v>
      </c>
    </row>
    <row r="132" spans="1:11" ht="51" x14ac:dyDescent="0.2">
      <c r="A132" s="6" t="s">
        <v>1</v>
      </c>
      <c r="B132" s="7">
        <v>66750</v>
      </c>
      <c r="C132" s="7">
        <v>66500</v>
      </c>
      <c r="D132" s="7">
        <v>66500</v>
      </c>
      <c r="E132" s="7">
        <v>50062.5</v>
      </c>
      <c r="F132" s="7">
        <f t="shared" si="39"/>
        <v>16687.5</v>
      </c>
      <c r="G132" s="7">
        <f t="shared" si="46"/>
        <v>16437.5</v>
      </c>
      <c r="H132" s="7">
        <f t="shared" si="47"/>
        <v>16437.5</v>
      </c>
      <c r="I132" s="7">
        <f t="shared" si="48"/>
        <v>75</v>
      </c>
      <c r="J132" s="7">
        <f t="shared" si="49"/>
        <v>75.281954887218049</v>
      </c>
      <c r="K132" s="7">
        <f t="shared" si="50"/>
        <v>75.281954887218049</v>
      </c>
    </row>
    <row r="133" spans="1:11" ht="38.25" x14ac:dyDescent="0.2">
      <c r="A133" s="6" t="s">
        <v>5</v>
      </c>
      <c r="B133" s="7">
        <v>88900</v>
      </c>
      <c r="C133" s="7">
        <v>88900</v>
      </c>
      <c r="D133" s="7"/>
      <c r="E133" s="7"/>
      <c r="F133" s="7">
        <f t="shared" si="39"/>
        <v>88900</v>
      </c>
      <c r="G133" s="7">
        <f t="shared" si="46"/>
        <v>88900</v>
      </c>
      <c r="H133" s="7">
        <f t="shared" si="47"/>
        <v>0</v>
      </c>
      <c r="I133" s="7">
        <f t="shared" si="48"/>
        <v>0</v>
      </c>
      <c r="J133" s="7">
        <f t="shared" si="49"/>
        <v>0</v>
      </c>
      <c r="K133" s="7" t="e">
        <f t="shared" si="50"/>
        <v>#DIV/0!</v>
      </c>
    </row>
    <row r="134" spans="1:11" ht="63.75" x14ac:dyDescent="0.2">
      <c r="A134" s="12" t="s">
        <v>53</v>
      </c>
      <c r="B134" s="13">
        <f>SUM(B135)</f>
        <v>399850</v>
      </c>
      <c r="C134" s="13">
        <f t="shared" ref="C134:E134" si="99">SUM(C135)</f>
        <v>400100</v>
      </c>
      <c r="D134" s="13">
        <f t="shared" si="99"/>
        <v>200250</v>
      </c>
      <c r="E134" s="13">
        <f t="shared" si="99"/>
        <v>200000</v>
      </c>
      <c r="F134" s="5">
        <f t="shared" si="39"/>
        <v>199850</v>
      </c>
      <c r="G134" s="5">
        <f t="shared" si="46"/>
        <v>200100</v>
      </c>
      <c r="H134" s="5">
        <f t="shared" si="47"/>
        <v>250</v>
      </c>
      <c r="I134" s="5">
        <f t="shared" si="48"/>
        <v>50.018757033887709</v>
      </c>
      <c r="J134" s="5">
        <f t="shared" si="49"/>
        <v>49.987503124218946</v>
      </c>
      <c r="K134" s="5">
        <f t="shared" si="50"/>
        <v>99.875156054931338</v>
      </c>
    </row>
    <row r="135" spans="1:11" ht="51" x14ac:dyDescent="0.2">
      <c r="A135" s="6" t="s">
        <v>1</v>
      </c>
      <c r="B135" s="7">
        <v>399850</v>
      </c>
      <c r="C135" s="7">
        <v>400100</v>
      </c>
      <c r="D135" s="7">
        <v>200250</v>
      </c>
      <c r="E135" s="7">
        <v>200000</v>
      </c>
      <c r="F135" s="7">
        <f t="shared" si="39"/>
        <v>199850</v>
      </c>
      <c r="G135" s="7">
        <f t="shared" si="46"/>
        <v>200100</v>
      </c>
      <c r="H135" s="7">
        <f t="shared" si="47"/>
        <v>250</v>
      </c>
      <c r="I135" s="7">
        <f t="shared" si="48"/>
        <v>50.018757033887709</v>
      </c>
      <c r="J135" s="7">
        <f t="shared" si="49"/>
        <v>49.987503124218946</v>
      </c>
      <c r="K135" s="7">
        <f t="shared" si="50"/>
        <v>99.875156054931338</v>
      </c>
    </row>
    <row r="136" spans="1:11" ht="38.25" x14ac:dyDescent="0.2">
      <c r="A136" s="12" t="s">
        <v>62</v>
      </c>
      <c r="B136" s="13">
        <f>SUM(B137:B140)</f>
        <v>1596800</v>
      </c>
      <c r="C136" s="13">
        <f t="shared" ref="C136:E136" si="100">SUM(C137:C140)</f>
        <v>2643079</v>
      </c>
      <c r="D136" s="13">
        <f t="shared" si="100"/>
        <v>2058579</v>
      </c>
      <c r="E136" s="13">
        <f t="shared" si="100"/>
        <v>2045209</v>
      </c>
      <c r="F136" s="13">
        <f t="shared" si="39"/>
        <v>-448409</v>
      </c>
      <c r="G136" s="13">
        <f t="shared" si="46"/>
        <v>597870</v>
      </c>
      <c r="H136" s="13">
        <f t="shared" si="47"/>
        <v>13370</v>
      </c>
      <c r="I136" s="13">
        <f t="shared" si="48"/>
        <v>128.08172595190382</v>
      </c>
      <c r="J136" s="13">
        <f t="shared" si="49"/>
        <v>77.379790766753473</v>
      </c>
      <c r="K136" s="13">
        <f t="shared" si="50"/>
        <v>99.350522860672342</v>
      </c>
    </row>
    <row r="137" spans="1:11" ht="51" x14ac:dyDescent="0.2">
      <c r="A137" s="6" t="s">
        <v>1</v>
      </c>
      <c r="B137" s="7">
        <v>500000</v>
      </c>
      <c r="C137" s="7">
        <v>1125109</v>
      </c>
      <c r="D137" s="7">
        <v>655109</v>
      </c>
      <c r="E137" s="7">
        <v>655109</v>
      </c>
      <c r="F137" s="7">
        <f t="shared" si="39"/>
        <v>-155109</v>
      </c>
      <c r="G137" s="7">
        <f t="shared" si="46"/>
        <v>470000</v>
      </c>
      <c r="H137" s="7">
        <f t="shared" si="47"/>
        <v>0</v>
      </c>
      <c r="I137" s="7">
        <f t="shared" si="48"/>
        <v>131.02180000000001</v>
      </c>
      <c r="J137" s="7">
        <f t="shared" si="49"/>
        <v>58.22626963254227</v>
      </c>
      <c r="K137" s="7">
        <f t="shared" si="50"/>
        <v>100</v>
      </c>
    </row>
    <row r="138" spans="1:11" ht="38.25" x14ac:dyDescent="0.2">
      <c r="A138" s="6" t="s">
        <v>5</v>
      </c>
      <c r="B138" s="7">
        <v>596800</v>
      </c>
      <c r="C138" s="7">
        <v>918670</v>
      </c>
      <c r="D138" s="7">
        <v>913470</v>
      </c>
      <c r="E138" s="7">
        <v>900100</v>
      </c>
      <c r="F138" s="7">
        <f t="shared" si="39"/>
        <v>-303300</v>
      </c>
      <c r="G138" s="7">
        <f t="shared" si="46"/>
        <v>18570</v>
      </c>
      <c r="H138" s="7">
        <f t="shared" si="47"/>
        <v>13370</v>
      </c>
      <c r="I138" s="7">
        <f t="shared" si="48"/>
        <v>150.8210455764075</v>
      </c>
      <c r="J138" s="7">
        <f t="shared" si="49"/>
        <v>97.978599497099069</v>
      </c>
      <c r="K138" s="7">
        <f t="shared" si="50"/>
        <v>98.536350400122615</v>
      </c>
    </row>
    <row r="139" spans="1:11" ht="38.25" x14ac:dyDescent="0.2">
      <c r="A139" s="6" t="s">
        <v>6</v>
      </c>
      <c r="B139" s="7">
        <v>500000</v>
      </c>
      <c r="C139" s="7">
        <v>500000</v>
      </c>
      <c r="D139" s="7">
        <v>490000</v>
      </c>
      <c r="E139" s="7">
        <v>490000</v>
      </c>
      <c r="F139" s="7">
        <f t="shared" si="39"/>
        <v>10000</v>
      </c>
      <c r="G139" s="7">
        <f t="shared" si="46"/>
        <v>10000</v>
      </c>
      <c r="H139" s="7">
        <f t="shared" si="47"/>
        <v>0</v>
      </c>
      <c r="I139" s="7">
        <f t="shared" si="48"/>
        <v>98</v>
      </c>
      <c r="J139" s="7">
        <f t="shared" si="49"/>
        <v>98</v>
      </c>
      <c r="K139" s="7">
        <f t="shared" si="50"/>
        <v>100</v>
      </c>
    </row>
    <row r="140" spans="1:11" ht="51" x14ac:dyDescent="0.2">
      <c r="A140" s="6" t="s">
        <v>9</v>
      </c>
      <c r="B140" s="7"/>
      <c r="C140" s="7">
        <v>99300</v>
      </c>
      <c r="D140" s="7"/>
      <c r="E140" s="7"/>
      <c r="F140" s="7">
        <f t="shared" ref="F140" si="101">B140-E140</f>
        <v>0</v>
      </c>
      <c r="G140" s="7">
        <f t="shared" ref="G140" si="102">C140-E140</f>
        <v>99300</v>
      </c>
      <c r="H140" s="7">
        <f t="shared" ref="H140" si="103">D140-E140</f>
        <v>0</v>
      </c>
      <c r="I140" s="7" t="e">
        <f t="shared" ref="I140" si="104">E140/B140*100</f>
        <v>#DIV/0!</v>
      </c>
      <c r="J140" s="7">
        <f t="shared" ref="J140" si="105">E140/C140*100</f>
        <v>0</v>
      </c>
      <c r="K140" s="7" t="e">
        <f t="shared" ref="K140" si="106">E140/D140*100</f>
        <v>#DIV/0!</v>
      </c>
    </row>
    <row r="141" spans="1:11" ht="78" customHeight="1" x14ac:dyDescent="0.2">
      <c r="A141" s="12" t="s">
        <v>54</v>
      </c>
      <c r="B141" s="13">
        <f>SUM(B142:B143)</f>
        <v>4414200</v>
      </c>
      <c r="C141" s="13">
        <f t="shared" ref="C141:E141" si="107">SUM(C142:C143)</f>
        <v>4424200</v>
      </c>
      <c r="D141" s="13">
        <f t="shared" si="107"/>
        <v>3761750</v>
      </c>
      <c r="E141" s="13">
        <f t="shared" si="107"/>
        <v>3486923.56</v>
      </c>
      <c r="F141" s="13">
        <f t="shared" si="39"/>
        <v>927276.44</v>
      </c>
      <c r="G141" s="13">
        <f t="shared" si="46"/>
        <v>937276.44</v>
      </c>
      <c r="H141" s="13">
        <f t="shared" si="47"/>
        <v>274826.43999999994</v>
      </c>
      <c r="I141" s="13">
        <f t="shared" si="48"/>
        <v>78.993329708667488</v>
      </c>
      <c r="J141" s="13">
        <f t="shared" si="49"/>
        <v>78.814781429410957</v>
      </c>
      <c r="K141" s="13">
        <f t="shared" si="50"/>
        <v>92.694186482355292</v>
      </c>
    </row>
    <row r="142" spans="1:11" ht="44.45" customHeight="1" x14ac:dyDescent="0.2">
      <c r="A142" s="6" t="s">
        <v>13</v>
      </c>
      <c r="B142" s="7">
        <v>2950000</v>
      </c>
      <c r="C142" s="7">
        <v>2960000</v>
      </c>
      <c r="D142" s="7">
        <v>2950000</v>
      </c>
      <c r="E142" s="7">
        <v>2700000</v>
      </c>
      <c r="F142" s="7">
        <f t="shared" ref="F142:F144" si="108">B142-E142</f>
        <v>250000</v>
      </c>
      <c r="G142" s="7">
        <f t="shared" si="46"/>
        <v>260000</v>
      </c>
      <c r="H142" s="7">
        <f t="shared" si="47"/>
        <v>250000</v>
      </c>
      <c r="I142" s="7">
        <f t="shared" si="48"/>
        <v>91.525423728813564</v>
      </c>
      <c r="J142" s="7">
        <f t="shared" si="49"/>
        <v>91.21621621621621</v>
      </c>
      <c r="K142" s="7">
        <f t="shared" si="50"/>
        <v>91.525423728813564</v>
      </c>
    </row>
    <row r="143" spans="1:11" ht="51" x14ac:dyDescent="0.2">
      <c r="A143" s="19" t="s">
        <v>1</v>
      </c>
      <c r="B143" s="20">
        <v>1464200</v>
      </c>
      <c r="C143" s="20">
        <v>1464200</v>
      </c>
      <c r="D143" s="20">
        <v>811750</v>
      </c>
      <c r="E143" s="20">
        <v>786923.56</v>
      </c>
      <c r="F143" s="20">
        <f t="shared" si="108"/>
        <v>677276.44</v>
      </c>
      <c r="G143" s="20">
        <f t="shared" ref="G143:G144" si="109">C143-E143</f>
        <v>677276.44</v>
      </c>
      <c r="H143" s="20">
        <f t="shared" ref="H143:H144" si="110">D143-E143</f>
        <v>24826.439999999944</v>
      </c>
      <c r="I143" s="20">
        <f t="shared" ref="I143:I144" si="111">E143/B143*100</f>
        <v>53.744267176615224</v>
      </c>
      <c r="J143" s="20">
        <f t="shared" ref="J143:J144" si="112">E143/C143*100</f>
        <v>53.744267176615224</v>
      </c>
      <c r="K143" s="20">
        <f t="shared" ref="K143:K144" si="113">E143/D143*100</f>
        <v>96.94161502925779</v>
      </c>
    </row>
    <row r="144" spans="1:11" ht="25.15" customHeight="1" collapsed="1" x14ac:dyDescent="0.2">
      <c r="A144" s="21" t="s">
        <v>74</v>
      </c>
      <c r="B144" s="16">
        <f>B6+B21+B28+B31+B38+B47+B59+B80+B90+B101+B112+B121+B126+B129+B141+B136</f>
        <v>12286565250</v>
      </c>
      <c r="C144" s="16">
        <f>C6+C21+C28+C31+C38+C47+C59+C80+C90+C101+C112+C121+C126+C129+C141+C136</f>
        <v>12896869772.860001</v>
      </c>
      <c r="D144" s="16">
        <f>D6+D21+D28+D31+D38+D47+D59+D80+D90+D101+D112+D121+D126+D129+D141+D136</f>
        <v>5437180382.7299995</v>
      </c>
      <c r="E144" s="16">
        <f>E6+E21+E28+E31+E38+E47+E59+E80+E90+E101+E112+E121+E126+E129+E141+E136</f>
        <v>4705093718.8899994</v>
      </c>
      <c r="F144" s="16">
        <f t="shared" si="108"/>
        <v>7581471531.1100006</v>
      </c>
      <c r="G144" s="16">
        <f t="shared" si="109"/>
        <v>8191776053.9700012</v>
      </c>
      <c r="H144" s="16">
        <f t="shared" si="110"/>
        <v>732086663.84000015</v>
      </c>
      <c r="I144" s="16">
        <f t="shared" si="111"/>
        <v>38.294621996900233</v>
      </c>
      <c r="J144" s="16">
        <f t="shared" si="112"/>
        <v>36.482447305092087</v>
      </c>
      <c r="K144" s="16">
        <f t="shared" si="113"/>
        <v>86.535545773590457</v>
      </c>
    </row>
    <row r="145" spans="1:11" x14ac:dyDescent="0.2">
      <c r="A145" s="22" t="s">
        <v>75</v>
      </c>
      <c r="B145" s="24">
        <f>B146-B144</f>
        <v>95668200</v>
      </c>
      <c r="C145" s="24">
        <v>163290854</v>
      </c>
      <c r="D145" s="24">
        <v>115277339</v>
      </c>
      <c r="E145" s="24">
        <v>67945130.239999995</v>
      </c>
      <c r="F145" s="7">
        <f t="shared" ref="F145:F146" si="114">B145-E145</f>
        <v>27723069.760000005</v>
      </c>
      <c r="G145" s="7">
        <f t="shared" ref="G145:G146" si="115">C145-E145</f>
        <v>95345723.760000005</v>
      </c>
      <c r="H145" s="7">
        <f t="shared" ref="H145:H146" si="116">D145-E145</f>
        <v>47332208.760000005</v>
      </c>
      <c r="I145" s="7">
        <f t="shared" ref="I145:I146" si="117">E145/B145*100</f>
        <v>71.021645896964714</v>
      </c>
      <c r="J145" s="7">
        <f t="shared" ref="J145:J146" si="118">E145/C145*100</f>
        <v>41.609881126593898</v>
      </c>
      <c r="K145" s="7">
        <f t="shared" ref="K145:K146" si="119">E145/D145*100</f>
        <v>58.940578286596292</v>
      </c>
    </row>
    <row r="146" spans="1:11" x14ac:dyDescent="0.2">
      <c r="A146" s="23" t="s">
        <v>76</v>
      </c>
      <c r="B146" s="25">
        <v>12382233450</v>
      </c>
      <c r="C146" s="25">
        <f t="shared" ref="C146:E146" si="120">C144+C145</f>
        <v>13060160626.860001</v>
      </c>
      <c r="D146" s="25">
        <f t="shared" si="120"/>
        <v>5552457721.7299995</v>
      </c>
      <c r="E146" s="25">
        <f t="shared" si="120"/>
        <v>4773038849.1299992</v>
      </c>
      <c r="F146" s="5">
        <f t="shared" si="114"/>
        <v>7609194600.8700008</v>
      </c>
      <c r="G146" s="5">
        <f t="shared" si="115"/>
        <v>8287121777.7300014</v>
      </c>
      <c r="H146" s="5">
        <f t="shared" si="116"/>
        <v>779418872.60000038</v>
      </c>
      <c r="I146" s="5">
        <f t="shared" si="117"/>
        <v>38.547479082862864</v>
      </c>
      <c r="J146" s="5">
        <f t="shared" si="118"/>
        <v>36.546555478908843</v>
      </c>
      <c r="K146" s="5">
        <f t="shared" si="119"/>
        <v>85.962632915696403</v>
      </c>
    </row>
  </sheetData>
  <autoFilter ref="A5:N5"/>
  <mergeCells count="1"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2019-11-14T09:14:43Z</cp:lastPrinted>
  <dcterms:created xsi:type="dcterms:W3CDTF">2018-04-12T12:44:43Z</dcterms:created>
  <dcterms:modified xsi:type="dcterms:W3CDTF">2022-07-21T04:02:08Z</dcterms:modified>
</cp:coreProperties>
</file>