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ет за 1 квартал\На сайт проект постановления за 1 квартал 2022 года\"/>
    </mc:Choice>
  </mc:AlternateContent>
  <bookViews>
    <workbookView xWindow="0" yWindow="0" windowWidth="23040" windowHeight="8796"/>
  </bookViews>
  <sheets>
    <sheet name="202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'2022'!$A$4:$IJ$4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'2022'!$4:$4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L56" i="4" l="1"/>
  <c r="K56" i="4"/>
  <c r="J56" i="4"/>
  <c r="I56" i="4"/>
  <c r="H56" i="4"/>
  <c r="G56" i="4"/>
  <c r="F55" i="4"/>
  <c r="E55" i="4"/>
  <c r="D55" i="4"/>
  <c r="H55" i="4" s="1"/>
  <c r="C55" i="4"/>
  <c r="L54" i="4"/>
  <c r="K54" i="4"/>
  <c r="J54" i="4"/>
  <c r="I54" i="4"/>
  <c r="H54" i="4"/>
  <c r="G54" i="4"/>
  <c r="L53" i="4"/>
  <c r="K53" i="4"/>
  <c r="J53" i="4"/>
  <c r="I53" i="4"/>
  <c r="H53" i="4"/>
  <c r="G53" i="4"/>
  <c r="F52" i="4"/>
  <c r="E52" i="4"/>
  <c r="L52" i="4" s="1"/>
  <c r="D52" i="4"/>
  <c r="H52" i="4" s="1"/>
  <c r="C52" i="4"/>
  <c r="G52" i="4" s="1"/>
  <c r="L51" i="4"/>
  <c r="K51" i="4"/>
  <c r="J51" i="4"/>
  <c r="I51" i="4"/>
  <c r="H51" i="4"/>
  <c r="G51" i="4"/>
  <c r="L49" i="4"/>
  <c r="K49" i="4"/>
  <c r="J49" i="4"/>
  <c r="I49" i="4"/>
  <c r="H49" i="4"/>
  <c r="G49" i="4"/>
  <c r="L48" i="4"/>
  <c r="K48" i="4"/>
  <c r="J48" i="4"/>
  <c r="I48" i="4"/>
  <c r="H48" i="4"/>
  <c r="G48" i="4"/>
  <c r="F47" i="4"/>
  <c r="E47" i="4"/>
  <c r="D47" i="4"/>
  <c r="C47" i="4"/>
  <c r="L46" i="4"/>
  <c r="K46" i="4"/>
  <c r="J46" i="4"/>
  <c r="I46" i="4"/>
  <c r="H46" i="4"/>
  <c r="G46" i="4"/>
  <c r="L45" i="4"/>
  <c r="K45" i="4"/>
  <c r="J45" i="4"/>
  <c r="I45" i="4"/>
  <c r="H45" i="4"/>
  <c r="G45" i="4"/>
  <c r="L44" i="4"/>
  <c r="K44" i="4"/>
  <c r="J44" i="4"/>
  <c r="I44" i="4"/>
  <c r="H44" i="4"/>
  <c r="G44" i="4"/>
  <c r="L43" i="4"/>
  <c r="K43" i="4"/>
  <c r="J43" i="4"/>
  <c r="I43" i="4"/>
  <c r="H43" i="4"/>
  <c r="G43" i="4"/>
  <c r="F42" i="4"/>
  <c r="E42" i="4"/>
  <c r="D42" i="4"/>
  <c r="C42" i="4"/>
  <c r="K41" i="4"/>
  <c r="J41" i="4"/>
  <c r="H41" i="4"/>
  <c r="G41" i="4"/>
  <c r="F40" i="4"/>
  <c r="E40" i="4"/>
  <c r="D40" i="4"/>
  <c r="C40" i="4"/>
  <c r="L39" i="4"/>
  <c r="K39" i="4"/>
  <c r="J39" i="4"/>
  <c r="I39" i="4"/>
  <c r="H39" i="4"/>
  <c r="G39" i="4"/>
  <c r="L38" i="4"/>
  <c r="K38" i="4"/>
  <c r="J38" i="4"/>
  <c r="I38" i="4"/>
  <c r="H38" i="4"/>
  <c r="G38" i="4"/>
  <c r="F37" i="4"/>
  <c r="E37" i="4"/>
  <c r="L37" i="4" s="1"/>
  <c r="D37" i="4"/>
  <c r="C37" i="4"/>
  <c r="L36" i="4"/>
  <c r="K36" i="4"/>
  <c r="J36" i="4"/>
  <c r="I36" i="4"/>
  <c r="H36" i="4"/>
  <c r="G36" i="4"/>
  <c r="L35" i="4"/>
  <c r="K35" i="4"/>
  <c r="J35" i="4"/>
  <c r="I35" i="4"/>
  <c r="H35" i="4"/>
  <c r="G35" i="4"/>
  <c r="L34" i="4"/>
  <c r="K34" i="4"/>
  <c r="J34" i="4"/>
  <c r="I34" i="4"/>
  <c r="H34" i="4"/>
  <c r="G34" i="4"/>
  <c r="L33" i="4"/>
  <c r="K33" i="4"/>
  <c r="J33" i="4"/>
  <c r="I33" i="4"/>
  <c r="H33" i="4"/>
  <c r="G33" i="4"/>
  <c r="L32" i="4"/>
  <c r="K32" i="4"/>
  <c r="J32" i="4"/>
  <c r="I32" i="4"/>
  <c r="H32" i="4"/>
  <c r="G32" i="4"/>
  <c r="F31" i="4"/>
  <c r="E31" i="4"/>
  <c r="D31" i="4"/>
  <c r="C31" i="4"/>
  <c r="K30" i="4"/>
  <c r="J30" i="4"/>
  <c r="H30" i="4"/>
  <c r="G30" i="4"/>
  <c r="F29" i="4"/>
  <c r="E29" i="4"/>
  <c r="D29" i="4"/>
  <c r="C29" i="4"/>
  <c r="L28" i="4"/>
  <c r="K28" i="4"/>
  <c r="J28" i="4"/>
  <c r="I28" i="4"/>
  <c r="H28" i="4"/>
  <c r="G28" i="4"/>
  <c r="L27" i="4"/>
  <c r="K27" i="4"/>
  <c r="J27" i="4"/>
  <c r="I27" i="4"/>
  <c r="H27" i="4"/>
  <c r="G27" i="4"/>
  <c r="L26" i="4"/>
  <c r="K26" i="4"/>
  <c r="J26" i="4"/>
  <c r="I26" i="4"/>
  <c r="H26" i="4"/>
  <c r="G26" i="4"/>
  <c r="L25" i="4"/>
  <c r="K25" i="4"/>
  <c r="J25" i="4"/>
  <c r="I25" i="4"/>
  <c r="H25" i="4"/>
  <c r="G25" i="4"/>
  <c r="F24" i="4"/>
  <c r="E24" i="4"/>
  <c r="D24" i="4"/>
  <c r="H24" i="4" s="1"/>
  <c r="C24" i="4"/>
  <c r="L23" i="4"/>
  <c r="K23" i="4"/>
  <c r="J23" i="4"/>
  <c r="I23" i="4"/>
  <c r="H23" i="4"/>
  <c r="G23" i="4"/>
  <c r="L22" i="4"/>
  <c r="K22" i="4"/>
  <c r="J22" i="4"/>
  <c r="I22" i="4"/>
  <c r="H22" i="4"/>
  <c r="G22" i="4"/>
  <c r="L21" i="4"/>
  <c r="K21" i="4"/>
  <c r="J21" i="4"/>
  <c r="I21" i="4"/>
  <c r="H21" i="4"/>
  <c r="G21" i="4"/>
  <c r="L20" i="4"/>
  <c r="K20" i="4"/>
  <c r="J20" i="4"/>
  <c r="I20" i="4"/>
  <c r="H20" i="4"/>
  <c r="G20" i="4"/>
  <c r="L19" i="4"/>
  <c r="K19" i="4"/>
  <c r="J19" i="4"/>
  <c r="I19" i="4"/>
  <c r="H19" i="4"/>
  <c r="G19" i="4"/>
  <c r="F18" i="4"/>
  <c r="J18" i="4" s="1"/>
  <c r="E18" i="4"/>
  <c r="D18" i="4"/>
  <c r="C18" i="4"/>
  <c r="L17" i="4"/>
  <c r="K17" i="4"/>
  <c r="J17" i="4"/>
  <c r="I17" i="4"/>
  <c r="H17" i="4"/>
  <c r="G17" i="4"/>
  <c r="L16" i="4"/>
  <c r="K16" i="4"/>
  <c r="J16" i="4"/>
  <c r="I16" i="4"/>
  <c r="H16" i="4"/>
  <c r="G16" i="4"/>
  <c r="L15" i="4"/>
  <c r="K15" i="4"/>
  <c r="J15" i="4"/>
  <c r="I15" i="4"/>
  <c r="H15" i="4"/>
  <c r="G15" i="4"/>
  <c r="F14" i="4"/>
  <c r="E14" i="4"/>
  <c r="D14" i="4"/>
  <c r="C14" i="4"/>
  <c r="L13" i="4"/>
  <c r="K13" i="4"/>
  <c r="J13" i="4"/>
  <c r="I13" i="4"/>
  <c r="H13" i="4"/>
  <c r="G13" i="4"/>
  <c r="K12" i="4"/>
  <c r="J12" i="4"/>
  <c r="I12" i="4"/>
  <c r="H12" i="4"/>
  <c r="G12" i="4"/>
  <c r="L11" i="4"/>
  <c r="K11" i="4"/>
  <c r="J11" i="4"/>
  <c r="I11" i="4"/>
  <c r="H11" i="4"/>
  <c r="G11" i="4"/>
  <c r="K10" i="4"/>
  <c r="J10" i="4"/>
  <c r="H10" i="4"/>
  <c r="G10" i="4"/>
  <c r="L9" i="4"/>
  <c r="K9" i="4"/>
  <c r="J9" i="4"/>
  <c r="I9" i="4"/>
  <c r="H9" i="4"/>
  <c r="G9" i="4"/>
  <c r="L8" i="4"/>
  <c r="K8" i="4"/>
  <c r="J8" i="4"/>
  <c r="I8" i="4"/>
  <c r="H8" i="4"/>
  <c r="G8" i="4"/>
  <c r="L7" i="4"/>
  <c r="K7" i="4"/>
  <c r="J7" i="4"/>
  <c r="I7" i="4"/>
  <c r="H7" i="4"/>
  <c r="G7" i="4"/>
  <c r="F6" i="4"/>
  <c r="E6" i="4"/>
  <c r="D6" i="4"/>
  <c r="H6" i="4" s="1"/>
  <c r="C6" i="4"/>
  <c r="G42" i="4" l="1"/>
  <c r="K42" i="4"/>
  <c r="G37" i="4"/>
  <c r="H37" i="4"/>
  <c r="K29" i="4"/>
  <c r="G24" i="4"/>
  <c r="I24" i="4"/>
  <c r="I42" i="4"/>
  <c r="I55" i="4"/>
  <c r="I6" i="4"/>
  <c r="K37" i="4"/>
  <c r="K40" i="4"/>
  <c r="K52" i="4"/>
  <c r="K24" i="4"/>
  <c r="J31" i="4"/>
  <c r="J47" i="4"/>
  <c r="J55" i="4"/>
  <c r="J14" i="4"/>
  <c r="G55" i="4"/>
  <c r="K55" i="4"/>
  <c r="J52" i="4"/>
  <c r="G47" i="4"/>
  <c r="K47" i="4"/>
  <c r="H47" i="4"/>
  <c r="L47" i="4"/>
  <c r="H42" i="4"/>
  <c r="J42" i="4"/>
  <c r="H40" i="4"/>
  <c r="G40" i="4"/>
  <c r="J40" i="4"/>
  <c r="E5" i="4"/>
  <c r="J37" i="4"/>
  <c r="G31" i="4"/>
  <c r="H31" i="4"/>
  <c r="L31" i="4"/>
  <c r="K31" i="4"/>
  <c r="G29" i="4"/>
  <c r="H29" i="4"/>
  <c r="J24" i="4"/>
  <c r="G18" i="4"/>
  <c r="K18" i="4"/>
  <c r="H18" i="4"/>
  <c r="I18" i="4"/>
  <c r="G14" i="4"/>
  <c r="K14" i="4"/>
  <c r="H14" i="4"/>
  <c r="D5" i="4"/>
  <c r="K6" i="4"/>
  <c r="G6" i="4"/>
  <c r="F5" i="4"/>
  <c r="L6" i="4"/>
  <c r="J29" i="4"/>
  <c r="I31" i="4"/>
  <c r="I37" i="4"/>
  <c r="I47" i="4"/>
  <c r="I52" i="4"/>
  <c r="C5" i="4"/>
  <c r="L14" i="4"/>
  <c r="L18" i="4"/>
  <c r="L24" i="4"/>
  <c r="L42" i="4"/>
  <c r="L55" i="4"/>
  <c r="I14" i="4"/>
  <c r="J6" i="4"/>
  <c r="I5" i="4" l="1"/>
  <c r="G5" i="4"/>
  <c r="L5" i="4"/>
  <c r="K5" i="4"/>
  <c r="J5" i="4"/>
  <c r="H5" i="4"/>
</calcChain>
</file>

<file path=xl/sharedStrings.xml><?xml version="1.0" encoding="utf-8"?>
<sst xmlns="http://schemas.openxmlformats.org/spreadsheetml/2006/main" count="118" uniqueCount="118">
  <si>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</si>
  <si>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</si>
  <si>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</si>
  <si>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</si>
  <si>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</si>
  <si>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</si>
  <si>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</si>
  <si>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</si>
  <si>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</si>
  <si>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</si>
  <si>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</si>
  <si>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</si>
  <si>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</si>
  <si>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</si>
  <si>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</si>
  <si>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</si>
  <si>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</si>
  <si>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</si>
  <si>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</si>
  <si>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</si>
  <si>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</si>
  <si>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</si>
  <si>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</si>
  <si>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</si>
  <si>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</si>
  <si>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</si>
  <si>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</si>
  <si>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</si>
  <si>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</si>
  <si>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</si>
  <si>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</si>
  <si>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</si>
  <si>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</si>
  <si>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</si>
  <si>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</si>
  <si>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</si>
  <si>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</si>
  <si>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</si>
  <si>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</si>
  <si>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</si>
  <si>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</si>
  <si>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</si>
  <si>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</si>
  <si>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</si>
  <si>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</si>
  <si>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</si>
  <si>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</si>
  <si>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</si>
  <si>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</si>
  <si>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</si>
  <si>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</si>
  <si>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</si>
  <si>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</si>
  <si>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</si>
  <si>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</si>
  <si>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</si>
  <si>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</si>
  <si>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</si>
  <si>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</si>
  <si>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</si>
  <si>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</si>
  <si>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</si>
  <si>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</si>
  <si>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</si>
  <si>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</si>
  <si>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</si>
  <si>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</si>
  <si>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</si>
  <si>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</si>
  <si>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</si>
  <si>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</si>
  <si>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</si>
  <si>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</si>
  <si>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</si>
  <si>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</si>
  <si>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</si>
  <si>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</si>
  <si>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</si>
  <si>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</si>
  <si>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</si>
  <si>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</si>
  <si>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</si>
  <si>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</si>
  <si>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</si>
  <si>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</si>
  <si>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</si>
  <si>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</si>
  <si>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</si>
  <si>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</si>
  <si>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</si>
  <si>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</si>
  <si>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</si>
  <si>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</si>
  <si>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</si>
  <si>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</si>
  <si>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</si>
  <si>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</si>
  <si>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</si>
  <si>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</si>
  <si>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</si>
  <si>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</si>
  <si>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</si>
  <si>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</si>
  <si>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</si>
  <si>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</si>
  <si>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1300</t>
  </si>
  <si>
    <t>Обслуживание государственного (муниципального) внутреннего долга</t>
  </si>
  <si>
    <t>1301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</si>
  <si>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</si>
  <si>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</si>
  <si>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</si>
  <si>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</si>
  <si>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Анализ исполнения расходов бюджета города Нефтеюганска за 1 квартал 2022 года по разделам, подразделам классификации расходов</t>
  </si>
  <si>
    <t>Уточненный план на 2022 год, руб.</t>
  </si>
  <si>
    <t>в рублях</t>
  </si>
  <si>
    <t>ОБСЛУЖИВАНИЕ ГОСУДАРСТВЕННОГО (МУНИЦИПАЛЬНОГО) ДОЛГА</t>
  </si>
  <si>
    <t>Первоначальный план на 2022 год, руб.</t>
  </si>
  <si>
    <t>План 1 квартала  2022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</si>
</sst>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J56"/>
  <sheetViews>
    <sheetView tabSelected="1" topLeftCell="A22" zoomScale="75" zoomScaleNormal="75" workbookViewId="0">
      <selection activeCell="F7" sqref="F7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1" customWidth="1"/>
    <col min="6" max="6" width="20.44140625" style="1" customWidth="1"/>
    <col min="7" max="7" width="23.44140625" style="1" customWidth="1"/>
    <col min="8" max="8" width="21.88671875" style="1" customWidth="1"/>
    <col min="9" max="9" width="18.3320312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4" customFormat="1" ht="36" customHeight="1" x14ac:dyDescent="0.25">
      <c r="A1" s="17" t="s">
        <v>112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4" customFormat="1" x14ac:dyDescent="0.35">
      <c r="A2" s="1"/>
      <c r="B2" s="1"/>
      <c r="C2" s="10"/>
      <c r="D2" s="5"/>
      <c r="E2" s="5"/>
      <c r="G2" s="6"/>
      <c r="K2" s="5"/>
      <c r="L2" s="5" t="s">
        <v>114</v>
      </c>
    </row>
    <row r="3" spans="1:244" customFormat="1" ht="85.5" customHeight="1" x14ac:dyDescent="0.35">
      <c r="A3" s="7" t="s">
        <v>97</v>
      </c>
      <c r="B3" s="7" t="s">
        <v>96</v>
      </c>
      <c r="C3" s="8" t="s">
        <v>116</v>
      </c>
      <c r="D3" s="9" t="s">
        <v>113</v>
      </c>
      <c r="E3" s="9" t="s">
        <v>117</v>
      </c>
      <c r="F3" s="9" t="s">
        <v>98</v>
      </c>
      <c r="G3" s="9" t="s">
        <v>99</v>
      </c>
      <c r="H3" s="9" t="s">
        <v>100</v>
      </c>
      <c r="I3" s="9" t="s">
        <v>104</v>
      </c>
      <c r="J3" s="9" t="s">
        <v>101</v>
      </c>
      <c r="K3" s="9" t="s">
        <v>102</v>
      </c>
      <c r="L3" s="9" t="s">
        <v>103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5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5">
      <c r="A5" s="3" t="s">
        <v>95</v>
      </c>
      <c r="B5" s="2" t="s">
        <v>94</v>
      </c>
      <c r="C5" s="12">
        <f>C6+C14+C18+C24+C29+C31+C37+C40+C42+C47+C52+C55</f>
        <v>12382233450</v>
      </c>
      <c r="D5" s="12">
        <f>D6+D14+D18+D24+D29+D31+D37+D40+D42+D47+D52+D55</f>
        <v>13401020872.369999</v>
      </c>
      <c r="E5" s="12">
        <f>E6+E14+E18+E24+E29+E31+E37+E40+E42+E47+E52+E55</f>
        <v>2199991615</v>
      </c>
      <c r="F5" s="12">
        <f>F6+F14+F18+F24+F29+F31+F37+F40+F42+F47+F52+F55</f>
        <v>1706515509.78</v>
      </c>
      <c r="G5" s="13">
        <f>C5-F5</f>
        <v>10675717940.219999</v>
      </c>
      <c r="H5" s="13">
        <f>D5-F5</f>
        <v>11694505362.589998</v>
      </c>
      <c r="I5" s="13">
        <f>E5-F5</f>
        <v>493476105.22000003</v>
      </c>
      <c r="J5" s="13">
        <f>F5/C5*100</f>
        <v>13.781968468539899</v>
      </c>
      <c r="K5" s="14">
        <f>F5/D5*100</f>
        <v>12.734220221225574</v>
      </c>
      <c r="L5" s="14">
        <f>F5/E5*100</f>
        <v>77.569182452543117</v>
      </c>
    </row>
    <row r="6" spans="1:244" x14ac:dyDescent="0.35">
      <c r="A6" s="3" t="s">
        <v>93</v>
      </c>
      <c r="B6" s="2" t="s">
        <v>92</v>
      </c>
      <c r="C6" s="12">
        <f>SUM(C7:C13)</f>
        <v>742983900</v>
      </c>
      <c r="D6" s="12">
        <f>SUM(D7:D13)</f>
        <v>797706091</v>
      </c>
      <c r="E6" s="12">
        <f>SUM(E7:E13)</f>
        <v>188091652</v>
      </c>
      <c r="F6" s="12">
        <f>SUM(F7:F13)</f>
        <v>149335364.48000002</v>
      </c>
      <c r="G6" s="13">
        <f t="shared" ref="G6:G56" si="0">C6-F6</f>
        <v>593648535.51999998</v>
      </c>
      <c r="H6" s="13">
        <f t="shared" ref="H6:H56" si="1">D6-F6</f>
        <v>648370726.51999998</v>
      </c>
      <c r="I6" s="13">
        <f t="shared" ref="I6:I56" si="2">E6-F6</f>
        <v>38756287.519999981</v>
      </c>
      <c r="J6" s="13">
        <f t="shared" ref="J6:J56" si="3">F6/C6*100</f>
        <v>20.099407871422251</v>
      </c>
      <c r="K6" s="14">
        <f t="shared" ref="K6:K56" si="4">F6/D6*100</f>
        <v>18.720599750315809</v>
      </c>
      <c r="L6" s="14">
        <f t="shared" ref="L6:L56" si="5">F6/E6*100</f>
        <v>79.39499860419113</v>
      </c>
    </row>
    <row r="7" spans="1:244" ht="54" x14ac:dyDescent="0.35">
      <c r="A7" s="3" t="s">
        <v>91</v>
      </c>
      <c r="B7" s="2" t="s">
        <v>90</v>
      </c>
      <c r="C7" s="12">
        <v>5970500</v>
      </c>
      <c r="D7" s="12">
        <v>5970500</v>
      </c>
      <c r="E7" s="12">
        <v>2048300</v>
      </c>
      <c r="F7" s="12">
        <v>1323589.22</v>
      </c>
      <c r="G7" s="13">
        <f t="shared" si="0"/>
        <v>4646910.78</v>
      </c>
      <c r="H7" s="13">
        <f t="shared" si="1"/>
        <v>4646910.78</v>
      </c>
      <c r="I7" s="13">
        <f t="shared" si="2"/>
        <v>724710.78</v>
      </c>
      <c r="J7" s="13">
        <f t="shared" si="3"/>
        <v>22.168817017000251</v>
      </c>
      <c r="K7" s="14">
        <f t="shared" si="4"/>
        <v>22.168817017000251</v>
      </c>
      <c r="L7" s="14">
        <f t="shared" si="5"/>
        <v>64.618914221549574</v>
      </c>
    </row>
    <row r="8" spans="1:244" ht="72" x14ac:dyDescent="0.35">
      <c r="A8" s="3" t="s">
        <v>89</v>
      </c>
      <c r="B8" s="2" t="s">
        <v>88</v>
      </c>
      <c r="C8" s="12">
        <v>29208200</v>
      </c>
      <c r="D8" s="12">
        <v>29538298</v>
      </c>
      <c r="E8" s="12">
        <v>7672315</v>
      </c>
      <c r="F8" s="12">
        <v>6259507.1299999999</v>
      </c>
      <c r="G8" s="13">
        <f t="shared" si="0"/>
        <v>22948692.870000001</v>
      </c>
      <c r="H8" s="13">
        <f t="shared" si="1"/>
        <v>23278790.870000001</v>
      </c>
      <c r="I8" s="13">
        <f t="shared" si="2"/>
        <v>1412807.87</v>
      </c>
      <c r="J8" s="13">
        <f t="shared" si="3"/>
        <v>21.430650057175722</v>
      </c>
      <c r="K8" s="14">
        <f t="shared" si="4"/>
        <v>21.191157086979079</v>
      </c>
      <c r="L8" s="14">
        <f t="shared" si="5"/>
        <v>81.585637842033336</v>
      </c>
    </row>
    <row r="9" spans="1:244" ht="72" x14ac:dyDescent="0.35">
      <c r="A9" s="3" t="s">
        <v>87</v>
      </c>
      <c r="B9" s="2" t="s">
        <v>86</v>
      </c>
      <c r="C9" s="12">
        <v>220263700</v>
      </c>
      <c r="D9" s="12">
        <v>220851580</v>
      </c>
      <c r="E9" s="12">
        <v>53174668</v>
      </c>
      <c r="F9" s="12">
        <v>49409901.649999999</v>
      </c>
      <c r="G9" s="13">
        <f t="shared" si="0"/>
        <v>170853798.34999999</v>
      </c>
      <c r="H9" s="13">
        <f t="shared" si="1"/>
        <v>171441678.34999999</v>
      </c>
      <c r="I9" s="13">
        <f t="shared" si="2"/>
        <v>3764766.3500000015</v>
      </c>
      <c r="J9" s="13">
        <f t="shared" si="3"/>
        <v>22.432158204007287</v>
      </c>
      <c r="K9" s="14">
        <f t="shared" si="4"/>
        <v>22.372446531738646</v>
      </c>
      <c r="L9" s="14">
        <f t="shared" si="5"/>
        <v>92.920000271557882</v>
      </c>
    </row>
    <row r="10" spans="1:244" x14ac:dyDescent="0.35">
      <c r="A10" s="3" t="s">
        <v>85</v>
      </c>
      <c r="B10" s="2" t="s">
        <v>84</v>
      </c>
      <c r="C10" s="12">
        <v>9700</v>
      </c>
      <c r="D10" s="12">
        <v>9700</v>
      </c>
      <c r="E10" s="12">
        <v>0</v>
      </c>
      <c r="F10" s="12">
        <v>0</v>
      </c>
      <c r="G10" s="13">
        <f t="shared" si="0"/>
        <v>9700</v>
      </c>
      <c r="H10" s="13">
        <f t="shared" si="1"/>
        <v>9700</v>
      </c>
      <c r="I10" s="13"/>
      <c r="J10" s="13">
        <f t="shared" si="3"/>
        <v>0</v>
      </c>
      <c r="K10" s="14">
        <f t="shared" si="4"/>
        <v>0</v>
      </c>
      <c r="L10" s="14"/>
    </row>
    <row r="11" spans="1:244" ht="54" x14ac:dyDescent="0.35">
      <c r="A11" s="3" t="s">
        <v>83</v>
      </c>
      <c r="B11" s="2" t="s">
        <v>82</v>
      </c>
      <c r="C11" s="12">
        <v>98566800</v>
      </c>
      <c r="D11" s="12">
        <v>104743882</v>
      </c>
      <c r="E11" s="12">
        <v>22569185</v>
      </c>
      <c r="F11" s="12">
        <v>20921831.210000001</v>
      </c>
      <c r="G11" s="13">
        <f t="shared" si="0"/>
        <v>77644968.789999992</v>
      </c>
      <c r="H11" s="13">
        <f t="shared" si="1"/>
        <v>83822050.789999992</v>
      </c>
      <c r="I11" s="13">
        <f t="shared" si="2"/>
        <v>1647353.7899999991</v>
      </c>
      <c r="J11" s="13">
        <f t="shared" si="3"/>
        <v>21.226042856215276</v>
      </c>
      <c r="K11" s="14">
        <f t="shared" si="4"/>
        <v>19.974275165780089</v>
      </c>
      <c r="L11" s="14">
        <f t="shared" si="5"/>
        <v>92.700871608788717</v>
      </c>
    </row>
    <row r="12" spans="1:244" x14ac:dyDescent="0.35">
      <c r="A12" s="3" t="s">
        <v>81</v>
      </c>
      <c r="B12" s="2" t="s">
        <v>80</v>
      </c>
      <c r="C12" s="12">
        <v>5000000</v>
      </c>
      <c r="D12" s="12">
        <v>30213768</v>
      </c>
      <c r="E12" s="12">
        <v>14371652</v>
      </c>
      <c r="F12" s="12">
        <v>0</v>
      </c>
      <c r="G12" s="13">
        <f t="shared" si="0"/>
        <v>5000000</v>
      </c>
      <c r="H12" s="13">
        <f t="shared" si="1"/>
        <v>30213768</v>
      </c>
      <c r="I12" s="13">
        <f t="shared" si="2"/>
        <v>14371652</v>
      </c>
      <c r="J12" s="13">
        <f t="shared" si="3"/>
        <v>0</v>
      </c>
      <c r="K12" s="14">
        <f t="shared" si="4"/>
        <v>0</v>
      </c>
      <c r="L12" s="14"/>
    </row>
    <row r="13" spans="1:244" x14ac:dyDescent="0.35">
      <c r="A13" s="3" t="s">
        <v>79</v>
      </c>
      <c r="B13" s="2" t="s">
        <v>78</v>
      </c>
      <c r="C13" s="12">
        <v>383965000</v>
      </c>
      <c r="D13" s="12">
        <v>406378363</v>
      </c>
      <c r="E13" s="12">
        <v>88255532</v>
      </c>
      <c r="F13" s="12">
        <v>71420535.269999996</v>
      </c>
      <c r="G13" s="13">
        <f t="shared" si="0"/>
        <v>312544464.73000002</v>
      </c>
      <c r="H13" s="13">
        <f t="shared" si="1"/>
        <v>334957827.73000002</v>
      </c>
      <c r="I13" s="13">
        <f t="shared" si="2"/>
        <v>16834996.730000004</v>
      </c>
      <c r="J13" s="13">
        <f t="shared" si="3"/>
        <v>18.600793111351294</v>
      </c>
      <c r="K13" s="14">
        <f t="shared" si="4"/>
        <v>17.574886306139284</v>
      </c>
      <c r="L13" s="14">
        <f t="shared" si="5"/>
        <v>80.924712198210983</v>
      </c>
    </row>
    <row r="14" spans="1:244" ht="36" x14ac:dyDescent="0.35">
      <c r="A14" s="3" t="s">
        <v>77</v>
      </c>
      <c r="B14" s="2" t="s">
        <v>76</v>
      </c>
      <c r="C14" s="12">
        <f>SUM(C15:C17)</f>
        <v>43124900</v>
      </c>
      <c r="D14" s="12">
        <f t="shared" ref="D14:F14" si="6">SUM(D15:D17)</f>
        <v>48639460</v>
      </c>
      <c r="E14" s="12">
        <f t="shared" si="6"/>
        <v>9614273</v>
      </c>
      <c r="F14" s="12">
        <f t="shared" si="6"/>
        <v>7734850.2999999998</v>
      </c>
      <c r="G14" s="13">
        <f t="shared" si="0"/>
        <v>35390049.700000003</v>
      </c>
      <c r="H14" s="13">
        <f t="shared" si="1"/>
        <v>40904609.700000003</v>
      </c>
      <c r="I14" s="13">
        <f t="shared" si="2"/>
        <v>1879422.7000000002</v>
      </c>
      <c r="J14" s="13">
        <f t="shared" si="3"/>
        <v>17.93592634417703</v>
      </c>
      <c r="K14" s="14">
        <f t="shared" si="4"/>
        <v>15.902418118951156</v>
      </c>
      <c r="L14" s="14">
        <f t="shared" si="5"/>
        <v>80.451743985218641</v>
      </c>
    </row>
    <row r="15" spans="1:244" x14ac:dyDescent="0.35">
      <c r="A15" s="3" t="s">
        <v>75</v>
      </c>
      <c r="B15" s="2" t="s">
        <v>74</v>
      </c>
      <c r="C15" s="12">
        <v>11214100</v>
      </c>
      <c r="D15" s="12">
        <v>11214100</v>
      </c>
      <c r="E15" s="12">
        <v>2534048</v>
      </c>
      <c r="F15" s="12">
        <v>2312253.2999999998</v>
      </c>
      <c r="G15" s="13">
        <f t="shared" si="0"/>
        <v>8901846.6999999993</v>
      </c>
      <c r="H15" s="13">
        <f t="shared" si="1"/>
        <v>8901846.6999999993</v>
      </c>
      <c r="I15" s="13">
        <f t="shared" si="2"/>
        <v>221794.70000000019</v>
      </c>
      <c r="J15" s="13">
        <f t="shared" si="3"/>
        <v>20.619160699476549</v>
      </c>
      <c r="K15" s="14">
        <f t="shared" si="4"/>
        <v>20.619160699476549</v>
      </c>
      <c r="L15" s="14">
        <f t="shared" si="5"/>
        <v>91.247415202869078</v>
      </c>
    </row>
    <row r="16" spans="1:244" ht="54" x14ac:dyDescent="0.35">
      <c r="A16" s="3" t="s">
        <v>108</v>
      </c>
      <c r="B16" s="2" t="s">
        <v>109</v>
      </c>
      <c r="C16" s="12">
        <v>28440300</v>
      </c>
      <c r="D16" s="12">
        <v>28598042</v>
      </c>
      <c r="E16" s="12">
        <v>6393792</v>
      </c>
      <c r="F16" s="12">
        <v>5056098.3600000003</v>
      </c>
      <c r="G16" s="13">
        <f t="shared" si="0"/>
        <v>23384201.640000001</v>
      </c>
      <c r="H16" s="13">
        <f t="shared" si="1"/>
        <v>23541943.640000001</v>
      </c>
      <c r="I16" s="13">
        <f t="shared" si="2"/>
        <v>1337693.6399999997</v>
      </c>
      <c r="J16" s="13">
        <f t="shared" si="3"/>
        <v>17.777936097720488</v>
      </c>
      <c r="K16" s="14">
        <f t="shared" si="4"/>
        <v>17.679875985915398</v>
      </c>
      <c r="L16" s="14">
        <f t="shared" si="5"/>
        <v>79.078242770487378</v>
      </c>
    </row>
    <row r="17" spans="1:12" ht="36" x14ac:dyDescent="0.35">
      <c r="A17" s="3" t="s">
        <v>73</v>
      </c>
      <c r="B17" s="2" t="s">
        <v>72</v>
      </c>
      <c r="C17" s="12">
        <v>3470500</v>
      </c>
      <c r="D17" s="12">
        <v>8827318</v>
      </c>
      <c r="E17" s="12">
        <v>686433</v>
      </c>
      <c r="F17" s="12">
        <v>366498.64</v>
      </c>
      <c r="G17" s="13">
        <f t="shared" si="0"/>
        <v>3104001.36</v>
      </c>
      <c r="H17" s="13">
        <f t="shared" si="1"/>
        <v>8460819.3599999994</v>
      </c>
      <c r="I17" s="13">
        <f t="shared" si="2"/>
        <v>319934.36</v>
      </c>
      <c r="J17" s="13">
        <f t="shared" si="3"/>
        <v>10.560398789799741</v>
      </c>
      <c r="K17" s="14">
        <f t="shared" si="4"/>
        <v>4.151868551693731</v>
      </c>
      <c r="L17" s="14">
        <f t="shared" si="5"/>
        <v>53.391757097925073</v>
      </c>
    </row>
    <row r="18" spans="1:12" x14ac:dyDescent="0.35">
      <c r="A18" s="3" t="s">
        <v>71</v>
      </c>
      <c r="B18" s="2" t="s">
        <v>70</v>
      </c>
      <c r="C18" s="12">
        <f>SUM(C19:C23)</f>
        <v>687093900</v>
      </c>
      <c r="D18" s="12">
        <f>SUM(D19:D23)</f>
        <v>783002316</v>
      </c>
      <c r="E18" s="12">
        <f>SUM(E19:E23)</f>
        <v>138233234</v>
      </c>
      <c r="F18" s="12">
        <f>SUM(F19:F23)</f>
        <v>112374624.06000002</v>
      </c>
      <c r="G18" s="13">
        <f t="shared" si="0"/>
        <v>574719275.93999994</v>
      </c>
      <c r="H18" s="13">
        <f t="shared" si="1"/>
        <v>670627691.93999994</v>
      </c>
      <c r="I18" s="13">
        <f t="shared" si="2"/>
        <v>25858609.939999983</v>
      </c>
      <c r="J18" s="13">
        <f t="shared" si="3"/>
        <v>16.355060648915675</v>
      </c>
      <c r="K18" s="14">
        <f t="shared" si="4"/>
        <v>14.351761388659803</v>
      </c>
      <c r="L18" s="14">
        <f t="shared" si="5"/>
        <v>81.293492750086443</v>
      </c>
    </row>
    <row r="19" spans="1:12" x14ac:dyDescent="0.35">
      <c r="A19" s="3" t="s">
        <v>69</v>
      </c>
      <c r="B19" s="2" t="s">
        <v>68</v>
      </c>
      <c r="C19" s="12">
        <v>5927700</v>
      </c>
      <c r="D19" s="12">
        <v>5927700</v>
      </c>
      <c r="E19" s="12">
        <v>504000</v>
      </c>
      <c r="F19" s="12">
        <v>294000</v>
      </c>
      <c r="G19" s="13">
        <f t="shared" si="0"/>
        <v>5633700</v>
      </c>
      <c r="H19" s="13">
        <f t="shared" si="1"/>
        <v>5633700</v>
      </c>
      <c r="I19" s="13">
        <f t="shared" si="2"/>
        <v>210000</v>
      </c>
      <c r="J19" s="13">
        <f t="shared" si="3"/>
        <v>4.9597651703021404</v>
      </c>
      <c r="K19" s="14">
        <f t="shared" si="4"/>
        <v>4.9597651703021404</v>
      </c>
      <c r="L19" s="14">
        <f t="shared" si="5"/>
        <v>58.333333333333336</v>
      </c>
    </row>
    <row r="20" spans="1:12" x14ac:dyDescent="0.35">
      <c r="A20" s="3" t="s">
        <v>67</v>
      </c>
      <c r="B20" s="2" t="s">
        <v>66</v>
      </c>
      <c r="C20" s="12">
        <v>67757900</v>
      </c>
      <c r="D20" s="12">
        <v>78196683</v>
      </c>
      <c r="E20" s="12">
        <v>12575600</v>
      </c>
      <c r="F20" s="12">
        <v>3290408.17</v>
      </c>
      <c r="G20" s="13">
        <f t="shared" si="0"/>
        <v>64467491.829999998</v>
      </c>
      <c r="H20" s="13">
        <f t="shared" si="1"/>
        <v>74906274.829999998</v>
      </c>
      <c r="I20" s="13">
        <f t="shared" si="2"/>
        <v>9285191.8300000001</v>
      </c>
      <c r="J20" s="13">
        <f t="shared" si="3"/>
        <v>4.8561247765943154</v>
      </c>
      <c r="K20" s="14">
        <f t="shared" si="4"/>
        <v>4.2078615661996812</v>
      </c>
      <c r="L20" s="14">
        <f t="shared" si="5"/>
        <v>26.165019323133688</v>
      </c>
    </row>
    <row r="21" spans="1:12" x14ac:dyDescent="0.35">
      <c r="A21" s="3" t="s">
        <v>65</v>
      </c>
      <c r="B21" s="2" t="s">
        <v>64</v>
      </c>
      <c r="C21" s="12">
        <v>297978400</v>
      </c>
      <c r="D21" s="12">
        <v>301606666</v>
      </c>
      <c r="E21" s="12">
        <v>46716532</v>
      </c>
      <c r="F21" s="12">
        <v>45652491.210000001</v>
      </c>
      <c r="G21" s="13">
        <f>C21-F21</f>
        <v>252325908.78999999</v>
      </c>
      <c r="H21" s="13">
        <f>D21-F21</f>
        <v>255954174.78999999</v>
      </c>
      <c r="I21" s="13">
        <f t="shared" si="2"/>
        <v>1064040.7899999991</v>
      </c>
      <c r="J21" s="13">
        <f t="shared" si="3"/>
        <v>15.320738419294821</v>
      </c>
      <c r="K21" s="14">
        <f t="shared" si="4"/>
        <v>15.136433095281788</v>
      </c>
      <c r="L21" s="14">
        <f t="shared" si="5"/>
        <v>97.72234636338159</v>
      </c>
    </row>
    <row r="22" spans="1:12" x14ac:dyDescent="0.35">
      <c r="A22" s="3" t="s">
        <v>63</v>
      </c>
      <c r="B22" s="2" t="s">
        <v>62</v>
      </c>
      <c r="C22" s="12">
        <v>256734400</v>
      </c>
      <c r="D22" s="12">
        <v>337209102</v>
      </c>
      <c r="E22" s="12">
        <v>67880650</v>
      </c>
      <c r="F22" s="12">
        <v>55188619.950000003</v>
      </c>
      <c r="G22" s="13">
        <f t="shared" si="0"/>
        <v>201545780.05000001</v>
      </c>
      <c r="H22" s="13">
        <f t="shared" si="1"/>
        <v>282020482.05000001</v>
      </c>
      <c r="I22" s="13">
        <f t="shared" si="2"/>
        <v>12692030.049999997</v>
      </c>
      <c r="J22" s="13">
        <f t="shared" si="3"/>
        <v>21.496386908026349</v>
      </c>
      <c r="K22" s="14">
        <f t="shared" si="4"/>
        <v>16.366290121670559</v>
      </c>
      <c r="L22" s="14">
        <f t="shared" si="5"/>
        <v>81.302432946649745</v>
      </c>
    </row>
    <row r="23" spans="1:12" x14ac:dyDescent="0.35">
      <c r="A23" s="3" t="s">
        <v>61</v>
      </c>
      <c r="B23" s="2" t="s">
        <v>60</v>
      </c>
      <c r="C23" s="12">
        <v>58695500</v>
      </c>
      <c r="D23" s="12">
        <v>60062165</v>
      </c>
      <c r="E23" s="12">
        <v>10556452</v>
      </c>
      <c r="F23" s="12">
        <v>7949104.7300000004</v>
      </c>
      <c r="G23" s="13">
        <f t="shared" si="0"/>
        <v>50746395.269999996</v>
      </c>
      <c r="H23" s="13">
        <f t="shared" si="1"/>
        <v>52113060.269999996</v>
      </c>
      <c r="I23" s="13">
        <f t="shared" si="2"/>
        <v>2607347.2699999996</v>
      </c>
      <c r="J23" s="13">
        <f t="shared" si="3"/>
        <v>13.54295428099258</v>
      </c>
      <c r="K23" s="14">
        <f t="shared" si="4"/>
        <v>13.234795532262284</v>
      </c>
      <c r="L23" s="14">
        <f t="shared" si="5"/>
        <v>75.300912939309541</v>
      </c>
    </row>
    <row r="24" spans="1:12" x14ac:dyDescent="0.35">
      <c r="A24" s="3" t="s">
        <v>59</v>
      </c>
      <c r="B24" s="2" t="s">
        <v>58</v>
      </c>
      <c r="C24" s="12">
        <f>SUM(C25:C28)</f>
        <v>3838453654</v>
      </c>
      <c r="D24" s="12">
        <f t="shared" ref="D24:F24" si="7">SUM(D25:D28)</f>
        <v>4365753528.3699999</v>
      </c>
      <c r="E24" s="12">
        <f t="shared" si="7"/>
        <v>443234019</v>
      </c>
      <c r="F24" s="12">
        <f t="shared" si="7"/>
        <v>265145625.78000003</v>
      </c>
      <c r="G24" s="13">
        <f t="shared" si="0"/>
        <v>3573308028.2199998</v>
      </c>
      <c r="H24" s="13">
        <f t="shared" si="1"/>
        <v>4100607902.5899997</v>
      </c>
      <c r="I24" s="13">
        <f t="shared" si="2"/>
        <v>178088393.21999997</v>
      </c>
      <c r="J24" s="13">
        <f t="shared" si="3"/>
        <v>6.9076156619396825</v>
      </c>
      <c r="K24" s="14">
        <f t="shared" si="4"/>
        <v>6.0733072551394107</v>
      </c>
      <c r="L24" s="14">
        <f t="shared" si="5"/>
        <v>59.820684878432139</v>
      </c>
    </row>
    <row r="25" spans="1:12" x14ac:dyDescent="0.35">
      <c r="A25" s="3" t="s">
        <v>57</v>
      </c>
      <c r="B25" s="2" t="s">
        <v>56</v>
      </c>
      <c r="C25" s="12">
        <v>2199478000</v>
      </c>
      <c r="D25" s="12">
        <v>2261206285</v>
      </c>
      <c r="E25" s="12">
        <v>86210162</v>
      </c>
      <c r="F25" s="12">
        <v>81345134.819999993</v>
      </c>
      <c r="G25" s="13">
        <f t="shared" si="0"/>
        <v>2118132865.1800001</v>
      </c>
      <c r="H25" s="13">
        <f t="shared" si="1"/>
        <v>2179861150.1799998</v>
      </c>
      <c r="I25" s="13">
        <f t="shared" si="2"/>
        <v>4865027.1800000072</v>
      </c>
      <c r="J25" s="13">
        <f t="shared" si="3"/>
        <v>3.6983836537578458</v>
      </c>
      <c r="K25" s="14">
        <f t="shared" si="4"/>
        <v>3.5974221087042486</v>
      </c>
      <c r="L25" s="14">
        <f t="shared" si="5"/>
        <v>94.356782231774488</v>
      </c>
    </row>
    <row r="26" spans="1:12" x14ac:dyDescent="0.35">
      <c r="A26" s="3" t="s">
        <v>55</v>
      </c>
      <c r="B26" s="2" t="s">
        <v>54</v>
      </c>
      <c r="C26" s="12">
        <v>1230801054</v>
      </c>
      <c r="D26" s="12">
        <v>1573238883</v>
      </c>
      <c r="E26" s="12">
        <v>218692619</v>
      </c>
      <c r="F26" s="12">
        <v>120577837.3</v>
      </c>
      <c r="G26" s="13">
        <f t="shared" si="0"/>
        <v>1110223216.7</v>
      </c>
      <c r="H26" s="13">
        <f t="shared" si="1"/>
        <v>1452661045.7</v>
      </c>
      <c r="I26" s="13">
        <f t="shared" si="2"/>
        <v>98114781.700000003</v>
      </c>
      <c r="J26" s="13">
        <f t="shared" si="3"/>
        <v>9.796695973580146</v>
      </c>
      <c r="K26" s="14">
        <f t="shared" si="4"/>
        <v>7.6643056946362034</v>
      </c>
      <c r="L26" s="14">
        <f t="shared" si="5"/>
        <v>55.135759885888056</v>
      </c>
    </row>
    <row r="27" spans="1:12" x14ac:dyDescent="0.35">
      <c r="A27" s="3" t="s">
        <v>53</v>
      </c>
      <c r="B27" s="2" t="s">
        <v>52</v>
      </c>
      <c r="C27" s="12">
        <v>258816500</v>
      </c>
      <c r="D27" s="12">
        <v>377010827.37</v>
      </c>
      <c r="E27" s="12">
        <v>101330666</v>
      </c>
      <c r="F27" s="12">
        <v>31069875.550000001</v>
      </c>
      <c r="G27" s="13">
        <f t="shared" si="0"/>
        <v>227746624.44999999</v>
      </c>
      <c r="H27" s="13">
        <f t="shared" si="1"/>
        <v>345940951.81999999</v>
      </c>
      <c r="I27" s="13">
        <f t="shared" si="2"/>
        <v>70260790.450000003</v>
      </c>
      <c r="J27" s="13">
        <f t="shared" si="3"/>
        <v>12.004596132781334</v>
      </c>
      <c r="K27" s="14">
        <f t="shared" si="4"/>
        <v>8.2411096165967397</v>
      </c>
      <c r="L27" s="14">
        <f t="shared" si="5"/>
        <v>30.661868491025214</v>
      </c>
    </row>
    <row r="28" spans="1:12" ht="36" x14ac:dyDescent="0.35">
      <c r="A28" s="3" t="s">
        <v>51</v>
      </c>
      <c r="B28" s="2" t="s">
        <v>50</v>
      </c>
      <c r="C28" s="12">
        <v>149358100</v>
      </c>
      <c r="D28" s="12">
        <v>154297533</v>
      </c>
      <c r="E28" s="12">
        <v>37000572</v>
      </c>
      <c r="F28" s="12">
        <v>32152778.109999999</v>
      </c>
      <c r="G28" s="13">
        <f t="shared" si="0"/>
        <v>117205321.89</v>
      </c>
      <c r="H28" s="13">
        <f t="shared" si="1"/>
        <v>122144754.89</v>
      </c>
      <c r="I28" s="13">
        <f t="shared" si="2"/>
        <v>4847793.8900000006</v>
      </c>
      <c r="J28" s="13">
        <f t="shared" si="3"/>
        <v>21.527307933081634</v>
      </c>
      <c r="K28" s="14">
        <f t="shared" si="4"/>
        <v>20.838167328313666</v>
      </c>
      <c r="L28" s="14">
        <f t="shared" si="5"/>
        <v>86.898056900309541</v>
      </c>
    </row>
    <row r="29" spans="1:12" x14ac:dyDescent="0.35">
      <c r="A29" s="3" t="s">
        <v>49</v>
      </c>
      <c r="B29" s="2" t="s">
        <v>48</v>
      </c>
      <c r="C29" s="12">
        <f>C30</f>
        <v>124834155</v>
      </c>
      <c r="D29" s="12">
        <f t="shared" ref="D29:F29" si="8">D30</f>
        <v>125059130</v>
      </c>
      <c r="E29" s="12">
        <f t="shared" si="8"/>
        <v>0</v>
      </c>
      <c r="F29" s="12">
        <f t="shared" si="8"/>
        <v>0</v>
      </c>
      <c r="G29" s="13">
        <f t="shared" si="0"/>
        <v>124834155</v>
      </c>
      <c r="H29" s="13">
        <f t="shared" si="1"/>
        <v>125059130</v>
      </c>
      <c r="I29" s="13"/>
      <c r="J29" s="13">
        <f t="shared" si="3"/>
        <v>0</v>
      </c>
      <c r="K29" s="14">
        <f t="shared" si="4"/>
        <v>0</v>
      </c>
      <c r="L29" s="14"/>
    </row>
    <row r="30" spans="1:12" ht="36" x14ac:dyDescent="0.35">
      <c r="A30" s="3" t="s">
        <v>47</v>
      </c>
      <c r="B30" s="2" t="s">
        <v>46</v>
      </c>
      <c r="C30" s="12">
        <v>124834155</v>
      </c>
      <c r="D30" s="12">
        <v>125059130</v>
      </c>
      <c r="E30" s="12"/>
      <c r="F30" s="12"/>
      <c r="G30" s="13">
        <f t="shared" si="0"/>
        <v>124834155</v>
      </c>
      <c r="H30" s="13">
        <f t="shared" si="1"/>
        <v>125059130</v>
      </c>
      <c r="I30" s="13"/>
      <c r="J30" s="13">
        <f t="shared" si="3"/>
        <v>0</v>
      </c>
      <c r="K30" s="14">
        <f t="shared" si="4"/>
        <v>0</v>
      </c>
      <c r="L30" s="14"/>
    </row>
    <row r="31" spans="1:12" x14ac:dyDescent="0.35">
      <c r="A31" s="3" t="s">
        <v>45</v>
      </c>
      <c r="B31" s="2" t="s">
        <v>44</v>
      </c>
      <c r="C31" s="12">
        <f>SUM(C32:C36)</f>
        <v>4955724010</v>
      </c>
      <c r="D31" s="12">
        <f t="shared" ref="D31:F31" si="9">SUM(D32:D36)</f>
        <v>5091798153</v>
      </c>
      <c r="E31" s="12">
        <f t="shared" si="9"/>
        <v>1096902621</v>
      </c>
      <c r="F31" s="12">
        <f t="shared" si="9"/>
        <v>892544712.91999996</v>
      </c>
      <c r="G31" s="13">
        <f t="shared" si="0"/>
        <v>4063179297.0799999</v>
      </c>
      <c r="H31" s="13">
        <f t="shared" si="1"/>
        <v>4199253440.0799999</v>
      </c>
      <c r="I31" s="13">
        <f t="shared" si="2"/>
        <v>204357908.08000004</v>
      </c>
      <c r="J31" s="13">
        <f t="shared" si="3"/>
        <v>18.010379737026557</v>
      </c>
      <c r="K31" s="14">
        <f t="shared" si="4"/>
        <v>17.529067062372217</v>
      </c>
      <c r="L31" s="14">
        <f t="shared" si="5"/>
        <v>81.369548748666901</v>
      </c>
    </row>
    <row r="32" spans="1:12" x14ac:dyDescent="0.35">
      <c r="A32" s="3" t="s">
        <v>43</v>
      </c>
      <c r="B32" s="2" t="s">
        <v>42</v>
      </c>
      <c r="C32" s="12">
        <v>1616097820</v>
      </c>
      <c r="D32" s="12">
        <v>1691409748</v>
      </c>
      <c r="E32" s="12">
        <v>363666945</v>
      </c>
      <c r="F32" s="12">
        <v>295477973.12</v>
      </c>
      <c r="G32" s="13">
        <f t="shared" si="0"/>
        <v>1320619846.8800001</v>
      </c>
      <c r="H32" s="13">
        <f t="shared" si="1"/>
        <v>1395931774.8800001</v>
      </c>
      <c r="I32" s="13">
        <f t="shared" si="2"/>
        <v>68188971.879999995</v>
      </c>
      <c r="J32" s="13">
        <f t="shared" si="3"/>
        <v>18.283421304287138</v>
      </c>
      <c r="K32" s="14">
        <f t="shared" si="4"/>
        <v>17.469331335555243</v>
      </c>
      <c r="L32" s="14">
        <f t="shared" si="5"/>
        <v>81.24960961739319</v>
      </c>
    </row>
    <row r="33" spans="1:12" x14ac:dyDescent="0.35">
      <c r="A33" s="3" t="s">
        <v>41</v>
      </c>
      <c r="B33" s="2" t="s">
        <v>40</v>
      </c>
      <c r="C33" s="12">
        <v>2717323206</v>
      </c>
      <c r="D33" s="12">
        <v>2739622144</v>
      </c>
      <c r="E33" s="12">
        <v>595392409</v>
      </c>
      <c r="F33" s="12">
        <v>490308572.27999997</v>
      </c>
      <c r="G33" s="13">
        <f t="shared" si="0"/>
        <v>2227014633.7200003</v>
      </c>
      <c r="H33" s="13">
        <f t="shared" si="1"/>
        <v>2249313571.7200003</v>
      </c>
      <c r="I33" s="13">
        <f t="shared" si="2"/>
        <v>105083836.72000003</v>
      </c>
      <c r="J33" s="13">
        <f t="shared" si="3"/>
        <v>18.043807641187897</v>
      </c>
      <c r="K33" s="14">
        <f t="shared" si="4"/>
        <v>17.896941494425299</v>
      </c>
      <c r="L33" s="14">
        <f t="shared" si="5"/>
        <v>82.350491015413667</v>
      </c>
    </row>
    <row r="34" spans="1:12" x14ac:dyDescent="0.35">
      <c r="A34" s="3" t="s">
        <v>39</v>
      </c>
      <c r="B34" s="2" t="s">
        <v>38</v>
      </c>
      <c r="C34" s="12">
        <v>368159594</v>
      </c>
      <c r="D34" s="12">
        <v>403534638</v>
      </c>
      <c r="E34" s="12">
        <v>86995909</v>
      </c>
      <c r="F34" s="12">
        <v>69019366.189999998</v>
      </c>
      <c r="G34" s="13">
        <f t="shared" si="0"/>
        <v>299140227.81</v>
      </c>
      <c r="H34" s="13">
        <f t="shared" si="1"/>
        <v>334515271.81</v>
      </c>
      <c r="I34" s="13">
        <f t="shared" si="2"/>
        <v>17976542.810000002</v>
      </c>
      <c r="J34" s="13">
        <f t="shared" si="3"/>
        <v>18.747132307517699</v>
      </c>
      <c r="K34" s="14">
        <f t="shared" si="4"/>
        <v>17.103703050641219</v>
      </c>
      <c r="L34" s="14">
        <f t="shared" si="5"/>
        <v>79.33633544768179</v>
      </c>
    </row>
    <row r="35" spans="1:12" x14ac:dyDescent="0.35">
      <c r="A35" s="3" t="s">
        <v>37</v>
      </c>
      <c r="B35" s="2" t="s">
        <v>36</v>
      </c>
      <c r="C35" s="12">
        <v>120259700</v>
      </c>
      <c r="D35" s="12">
        <v>122657725</v>
      </c>
      <c r="E35" s="12">
        <v>19534887</v>
      </c>
      <c r="F35" s="12">
        <v>9266708.3399999999</v>
      </c>
      <c r="G35" s="13">
        <f t="shared" si="0"/>
        <v>110992991.66</v>
      </c>
      <c r="H35" s="13">
        <f t="shared" si="1"/>
        <v>113391016.66</v>
      </c>
      <c r="I35" s="13">
        <f t="shared" si="2"/>
        <v>10268178.66</v>
      </c>
      <c r="J35" s="13">
        <f t="shared" si="3"/>
        <v>7.7055807889093355</v>
      </c>
      <c r="K35" s="14">
        <f t="shared" si="4"/>
        <v>7.5549325083275427</v>
      </c>
      <c r="L35" s="14">
        <f t="shared" si="5"/>
        <v>47.436713301694553</v>
      </c>
    </row>
    <row r="36" spans="1:12" x14ac:dyDescent="0.35">
      <c r="A36" s="3" t="s">
        <v>35</v>
      </c>
      <c r="B36" s="2" t="s">
        <v>34</v>
      </c>
      <c r="C36" s="12">
        <v>133883690</v>
      </c>
      <c r="D36" s="12">
        <v>134573898</v>
      </c>
      <c r="E36" s="12">
        <v>31312471</v>
      </c>
      <c r="F36" s="12">
        <v>28472092.989999998</v>
      </c>
      <c r="G36" s="13">
        <f t="shared" si="0"/>
        <v>105411597.01000001</v>
      </c>
      <c r="H36" s="13">
        <f t="shared" si="1"/>
        <v>106101805.01000001</v>
      </c>
      <c r="I36" s="13">
        <f t="shared" si="2"/>
        <v>2840378.0100000016</v>
      </c>
      <c r="J36" s="13">
        <f t="shared" si="3"/>
        <v>21.266289411353988</v>
      </c>
      <c r="K36" s="14">
        <f t="shared" si="4"/>
        <v>21.157218014150111</v>
      </c>
      <c r="L36" s="14">
        <f t="shared" si="5"/>
        <v>90.928924101837879</v>
      </c>
    </row>
    <row r="37" spans="1:12" x14ac:dyDescent="0.35">
      <c r="A37" s="3" t="s">
        <v>33</v>
      </c>
      <c r="B37" s="2" t="s">
        <v>32</v>
      </c>
      <c r="C37" s="12">
        <f>SUM(C38:C39)</f>
        <v>504048843</v>
      </c>
      <c r="D37" s="12">
        <f t="shared" ref="D37:F37" si="10">SUM(D38:D39)</f>
        <v>528559776</v>
      </c>
      <c r="E37" s="12">
        <f t="shared" si="10"/>
        <v>97825251</v>
      </c>
      <c r="F37" s="12">
        <f t="shared" si="10"/>
        <v>80664044.24000001</v>
      </c>
      <c r="G37" s="13">
        <f t="shared" si="0"/>
        <v>423384798.75999999</v>
      </c>
      <c r="H37" s="13">
        <f t="shared" si="1"/>
        <v>447895731.75999999</v>
      </c>
      <c r="I37" s="13">
        <f t="shared" si="2"/>
        <v>17161206.75999999</v>
      </c>
      <c r="J37" s="13">
        <f t="shared" si="3"/>
        <v>16.003219799078082</v>
      </c>
      <c r="K37" s="14">
        <f t="shared" si="4"/>
        <v>15.261101563657393</v>
      </c>
      <c r="L37" s="14">
        <f t="shared" si="5"/>
        <v>82.457283181414994</v>
      </c>
    </row>
    <row r="38" spans="1:12" x14ac:dyDescent="0.35">
      <c r="A38" s="3" t="s">
        <v>31</v>
      </c>
      <c r="B38" s="2" t="s">
        <v>30</v>
      </c>
      <c r="C38" s="12">
        <v>473873443</v>
      </c>
      <c r="D38" s="12">
        <v>498217554</v>
      </c>
      <c r="E38" s="12">
        <v>91447017</v>
      </c>
      <c r="F38" s="12">
        <v>76191795.920000002</v>
      </c>
      <c r="G38" s="13">
        <f t="shared" si="0"/>
        <v>397681647.07999998</v>
      </c>
      <c r="H38" s="13">
        <f t="shared" si="1"/>
        <v>422025758.07999998</v>
      </c>
      <c r="I38" s="13">
        <f t="shared" si="2"/>
        <v>15255221.079999998</v>
      </c>
      <c r="J38" s="13">
        <f t="shared" si="3"/>
        <v>16.0785114771667</v>
      </c>
      <c r="K38" s="14">
        <f t="shared" si="4"/>
        <v>15.292876637582303</v>
      </c>
      <c r="L38" s="14">
        <f t="shared" si="5"/>
        <v>83.317967517737628</v>
      </c>
    </row>
    <row r="39" spans="1:12" ht="36" x14ac:dyDescent="0.35">
      <c r="A39" s="3" t="s">
        <v>29</v>
      </c>
      <c r="B39" s="2" t="s">
        <v>28</v>
      </c>
      <c r="C39" s="12">
        <v>30175400</v>
      </c>
      <c r="D39" s="12">
        <v>30342222</v>
      </c>
      <c r="E39" s="12">
        <v>6378234</v>
      </c>
      <c r="F39" s="12">
        <v>4472248.3200000003</v>
      </c>
      <c r="G39" s="13">
        <f t="shared" si="0"/>
        <v>25703151.68</v>
      </c>
      <c r="H39" s="13">
        <f t="shared" si="1"/>
        <v>25869973.68</v>
      </c>
      <c r="I39" s="13">
        <f t="shared" si="2"/>
        <v>1905985.6799999997</v>
      </c>
      <c r="J39" s="13">
        <f t="shared" si="3"/>
        <v>14.820841877821008</v>
      </c>
      <c r="K39" s="14">
        <f t="shared" si="4"/>
        <v>14.739356662804722</v>
      </c>
      <c r="L39" s="14">
        <f t="shared" si="5"/>
        <v>70.117344707014524</v>
      </c>
    </row>
    <row r="40" spans="1:12" x14ac:dyDescent="0.35">
      <c r="A40" s="3" t="s">
        <v>27</v>
      </c>
      <c r="B40" s="2" t="s">
        <v>26</v>
      </c>
      <c r="C40" s="12">
        <f>C41</f>
        <v>7566800</v>
      </c>
      <c r="D40" s="12">
        <f t="shared" ref="D40:F40" si="11">D41</f>
        <v>7566800</v>
      </c>
      <c r="E40" s="12">
        <f t="shared" si="11"/>
        <v>0</v>
      </c>
      <c r="F40" s="12">
        <f t="shared" si="11"/>
        <v>0</v>
      </c>
      <c r="G40" s="13">
        <f t="shared" si="0"/>
        <v>7566800</v>
      </c>
      <c r="H40" s="13">
        <f t="shared" si="1"/>
        <v>7566800</v>
      </c>
      <c r="I40" s="13"/>
      <c r="J40" s="13">
        <f t="shared" si="3"/>
        <v>0</v>
      </c>
      <c r="K40" s="14">
        <f t="shared" si="4"/>
        <v>0</v>
      </c>
      <c r="L40" s="14"/>
    </row>
    <row r="41" spans="1:12" x14ac:dyDescent="0.35">
      <c r="A41" s="3" t="s">
        <v>25</v>
      </c>
      <c r="B41" s="2" t="s">
        <v>24</v>
      </c>
      <c r="C41" s="12">
        <v>7566800</v>
      </c>
      <c r="D41" s="12">
        <v>7566800</v>
      </c>
      <c r="E41" s="12"/>
      <c r="F41" s="12"/>
      <c r="G41" s="13">
        <f t="shared" si="0"/>
        <v>7566800</v>
      </c>
      <c r="H41" s="13">
        <f t="shared" si="1"/>
        <v>7566800</v>
      </c>
      <c r="I41" s="13"/>
      <c r="J41" s="13">
        <f t="shared" si="3"/>
        <v>0</v>
      </c>
      <c r="K41" s="14">
        <f t="shared" si="4"/>
        <v>0</v>
      </c>
      <c r="L41" s="14"/>
    </row>
    <row r="42" spans="1:12" x14ac:dyDescent="0.35">
      <c r="A42" s="3" t="s">
        <v>23</v>
      </c>
      <c r="B42" s="2" t="s">
        <v>22</v>
      </c>
      <c r="C42" s="12">
        <f>SUM(C43:C46)</f>
        <v>259282800</v>
      </c>
      <c r="D42" s="12">
        <f t="shared" ref="D42:F42" si="12">SUM(D43:D46)</f>
        <v>364906661</v>
      </c>
      <c r="E42" s="12">
        <f t="shared" si="12"/>
        <v>36003021</v>
      </c>
      <c r="F42" s="12">
        <f t="shared" si="12"/>
        <v>30098864.780000001</v>
      </c>
      <c r="G42" s="13">
        <f t="shared" si="0"/>
        <v>229183935.22</v>
      </c>
      <c r="H42" s="13">
        <f t="shared" si="1"/>
        <v>334807796.22000003</v>
      </c>
      <c r="I42" s="13">
        <f t="shared" si="2"/>
        <v>5904156.2199999988</v>
      </c>
      <c r="J42" s="13">
        <f t="shared" si="3"/>
        <v>11.608508076895189</v>
      </c>
      <c r="K42" s="14">
        <f t="shared" si="4"/>
        <v>8.2483736245088721</v>
      </c>
      <c r="L42" s="14">
        <f t="shared" si="5"/>
        <v>83.600942209821781</v>
      </c>
    </row>
    <row r="43" spans="1:12" x14ac:dyDescent="0.35">
      <c r="A43" s="3" t="s">
        <v>21</v>
      </c>
      <c r="B43" s="2" t="s">
        <v>20</v>
      </c>
      <c r="C43" s="12">
        <v>9352800</v>
      </c>
      <c r="D43" s="12">
        <v>9352800</v>
      </c>
      <c r="E43" s="12">
        <v>2886000</v>
      </c>
      <c r="F43" s="12">
        <v>2886000</v>
      </c>
      <c r="G43" s="13">
        <f t="shared" si="0"/>
        <v>6466800</v>
      </c>
      <c r="H43" s="13">
        <f t="shared" si="1"/>
        <v>6466800</v>
      </c>
      <c r="I43" s="13">
        <f t="shared" si="2"/>
        <v>0</v>
      </c>
      <c r="J43" s="13">
        <f t="shared" si="3"/>
        <v>30.85706954067231</v>
      </c>
      <c r="K43" s="14">
        <f t="shared" si="4"/>
        <v>30.85706954067231</v>
      </c>
      <c r="L43" s="14">
        <f t="shared" si="5"/>
        <v>100</v>
      </c>
    </row>
    <row r="44" spans="1:12" x14ac:dyDescent="0.35">
      <c r="A44" s="3" t="s">
        <v>19</v>
      </c>
      <c r="B44" s="2" t="s">
        <v>18</v>
      </c>
      <c r="C44" s="12">
        <v>32102200</v>
      </c>
      <c r="D44" s="12">
        <v>32102200</v>
      </c>
      <c r="E44" s="12">
        <v>0</v>
      </c>
      <c r="F44" s="12">
        <v>0</v>
      </c>
      <c r="G44" s="13">
        <f t="shared" si="0"/>
        <v>32102200</v>
      </c>
      <c r="H44" s="13">
        <f t="shared" si="1"/>
        <v>32102200</v>
      </c>
      <c r="I44" s="13">
        <f t="shared" si="2"/>
        <v>0</v>
      </c>
      <c r="J44" s="13">
        <f t="shared" si="3"/>
        <v>0</v>
      </c>
      <c r="K44" s="14">
        <f t="shared" si="4"/>
        <v>0</v>
      </c>
      <c r="L44" s="14" t="e">
        <f t="shared" si="5"/>
        <v>#DIV/0!</v>
      </c>
    </row>
    <row r="45" spans="1:12" x14ac:dyDescent="0.35">
      <c r="A45" s="3" t="s">
        <v>17</v>
      </c>
      <c r="B45" s="2" t="s">
        <v>16</v>
      </c>
      <c r="C45" s="12">
        <v>179441400</v>
      </c>
      <c r="D45" s="12">
        <v>284725740</v>
      </c>
      <c r="E45" s="12">
        <v>25000500</v>
      </c>
      <c r="F45" s="12">
        <v>19710088.170000002</v>
      </c>
      <c r="G45" s="13">
        <f t="shared" si="0"/>
        <v>159731311.82999998</v>
      </c>
      <c r="H45" s="13">
        <f t="shared" si="1"/>
        <v>265015651.82999998</v>
      </c>
      <c r="I45" s="13">
        <f t="shared" si="2"/>
        <v>5290411.8299999982</v>
      </c>
      <c r="J45" s="13">
        <f t="shared" si="3"/>
        <v>10.984136420023475</v>
      </c>
      <c r="K45" s="14">
        <f t="shared" si="4"/>
        <v>6.9224820242806295</v>
      </c>
      <c r="L45" s="14">
        <f t="shared" si="5"/>
        <v>78.838775904481921</v>
      </c>
    </row>
    <row r="46" spans="1:12" x14ac:dyDescent="0.35">
      <c r="A46" s="3" t="s">
        <v>15</v>
      </c>
      <c r="B46" s="2" t="s">
        <v>14</v>
      </c>
      <c r="C46" s="12">
        <v>38386400</v>
      </c>
      <c r="D46" s="12">
        <v>38725921</v>
      </c>
      <c r="E46" s="12">
        <v>8116521</v>
      </c>
      <c r="F46" s="12">
        <v>7502776.6100000003</v>
      </c>
      <c r="G46" s="13">
        <f t="shared" si="0"/>
        <v>30883623.390000001</v>
      </c>
      <c r="H46" s="13">
        <f t="shared" si="1"/>
        <v>31223144.390000001</v>
      </c>
      <c r="I46" s="13">
        <f t="shared" si="2"/>
        <v>613744.38999999966</v>
      </c>
      <c r="J46" s="13">
        <f t="shared" si="3"/>
        <v>19.545403085467772</v>
      </c>
      <c r="K46" s="14">
        <f t="shared" si="4"/>
        <v>19.374043060202496</v>
      </c>
      <c r="L46" s="14">
        <f t="shared" si="5"/>
        <v>92.438331768007515</v>
      </c>
    </row>
    <row r="47" spans="1:12" x14ac:dyDescent="0.35">
      <c r="A47" s="3" t="s">
        <v>13</v>
      </c>
      <c r="B47" s="2" t="s">
        <v>12</v>
      </c>
      <c r="C47" s="12">
        <f>SUM(C48:C51)</f>
        <v>1179234188</v>
      </c>
      <c r="D47" s="12">
        <f t="shared" ref="D47:F47" si="13">SUM(D48:D51)</f>
        <v>1248077583</v>
      </c>
      <c r="E47" s="12">
        <f t="shared" si="13"/>
        <v>182370449</v>
      </c>
      <c r="F47" s="12">
        <f t="shared" si="13"/>
        <v>161869639.51000002</v>
      </c>
      <c r="G47" s="13">
        <f t="shared" si="0"/>
        <v>1017364548.49</v>
      </c>
      <c r="H47" s="13">
        <f t="shared" si="1"/>
        <v>1086207943.49</v>
      </c>
      <c r="I47" s="13">
        <f t="shared" si="2"/>
        <v>20500809.48999998</v>
      </c>
      <c r="J47" s="13">
        <f t="shared" si="3"/>
        <v>13.726674578909003</v>
      </c>
      <c r="K47" s="14">
        <f t="shared" si="4"/>
        <v>12.969517417412025</v>
      </c>
      <c r="L47" s="14">
        <f t="shared" si="5"/>
        <v>88.758699886734405</v>
      </c>
    </row>
    <row r="48" spans="1:12" x14ac:dyDescent="0.35">
      <c r="A48" s="3" t="s">
        <v>11</v>
      </c>
      <c r="B48" s="2" t="s">
        <v>10</v>
      </c>
      <c r="C48" s="12">
        <v>610535232</v>
      </c>
      <c r="D48" s="12">
        <v>673718746</v>
      </c>
      <c r="E48" s="12">
        <v>175213125</v>
      </c>
      <c r="F48" s="12">
        <v>156592892.90000001</v>
      </c>
      <c r="G48" s="13">
        <f t="shared" si="0"/>
        <v>453942339.10000002</v>
      </c>
      <c r="H48" s="13">
        <f t="shared" si="1"/>
        <v>517125853.10000002</v>
      </c>
      <c r="I48" s="13">
        <f t="shared" si="2"/>
        <v>18620232.099999994</v>
      </c>
      <c r="J48" s="13">
        <f t="shared" si="3"/>
        <v>25.648461332367468</v>
      </c>
      <c r="K48" s="14">
        <f t="shared" si="4"/>
        <v>23.243066016749964</v>
      </c>
      <c r="L48" s="14">
        <f t="shared" si="5"/>
        <v>89.372809770957517</v>
      </c>
    </row>
    <row r="49" spans="1:12" x14ac:dyDescent="0.35">
      <c r="A49" s="3" t="s">
        <v>9</v>
      </c>
      <c r="B49" s="2" t="s">
        <v>8</v>
      </c>
      <c r="C49" s="12">
        <v>545162161</v>
      </c>
      <c r="D49" s="12">
        <v>550795302</v>
      </c>
      <c r="E49" s="12">
        <v>2157709</v>
      </c>
      <c r="F49" s="12">
        <v>712064.25</v>
      </c>
      <c r="G49" s="13">
        <f t="shared" si="0"/>
        <v>544450096.75</v>
      </c>
      <c r="H49" s="13">
        <f t="shared" si="1"/>
        <v>550083237.75</v>
      </c>
      <c r="I49" s="13">
        <f t="shared" si="2"/>
        <v>1445644.75</v>
      </c>
      <c r="J49" s="13">
        <f t="shared" si="3"/>
        <v>0.13061512719331964</v>
      </c>
      <c r="K49" s="14">
        <f t="shared" si="4"/>
        <v>0.1292792889507979</v>
      </c>
      <c r="L49" s="14">
        <f t="shared" si="5"/>
        <v>33.000939885777001</v>
      </c>
    </row>
    <row r="50" spans="1:12" x14ac:dyDescent="0.35">
      <c r="A50" s="3" t="s">
        <v>110</v>
      </c>
      <c r="B50" s="2" t="s">
        <v>111</v>
      </c>
      <c r="C50" s="12">
        <v>1939895</v>
      </c>
      <c r="D50" s="12">
        <v>1939895</v>
      </c>
      <c r="E50" s="12">
        <v>0</v>
      </c>
      <c r="F50" s="12">
        <v>0</v>
      </c>
      <c r="G50" s="13"/>
      <c r="H50" s="13"/>
      <c r="I50" s="13"/>
      <c r="J50" s="13"/>
      <c r="K50" s="14"/>
      <c r="L50" s="14"/>
    </row>
    <row r="51" spans="1:12" ht="36" x14ac:dyDescent="0.35">
      <c r="A51" s="3" t="s">
        <v>7</v>
      </c>
      <c r="B51" s="2" t="s">
        <v>6</v>
      </c>
      <c r="C51" s="12">
        <v>21596900</v>
      </c>
      <c r="D51" s="12">
        <v>21623640</v>
      </c>
      <c r="E51" s="12">
        <v>4999615</v>
      </c>
      <c r="F51" s="12">
        <v>4564682.3600000003</v>
      </c>
      <c r="G51" s="13">
        <f t="shared" si="0"/>
        <v>17032217.640000001</v>
      </c>
      <c r="H51" s="13">
        <f t="shared" si="1"/>
        <v>17058957.640000001</v>
      </c>
      <c r="I51" s="13">
        <f t="shared" si="2"/>
        <v>434932.63999999966</v>
      </c>
      <c r="J51" s="13">
        <f t="shared" si="3"/>
        <v>21.1358220855771</v>
      </c>
      <c r="K51" s="14">
        <f t="shared" si="4"/>
        <v>21.109685325874832</v>
      </c>
      <c r="L51" s="14">
        <f t="shared" si="5"/>
        <v>91.300677352156129</v>
      </c>
    </row>
    <row r="52" spans="1:12" x14ac:dyDescent="0.35">
      <c r="A52" s="3" t="s">
        <v>5</v>
      </c>
      <c r="B52" s="2" t="s">
        <v>4</v>
      </c>
      <c r="C52" s="12">
        <f>SUM(C53:C54)</f>
        <v>39872500</v>
      </c>
      <c r="D52" s="12">
        <f t="shared" ref="D52:F52" si="14">SUM(D53:D54)</f>
        <v>39937574</v>
      </c>
      <c r="E52" s="12">
        <f t="shared" si="14"/>
        <v>7711953</v>
      </c>
      <c r="F52" s="12">
        <f t="shared" si="14"/>
        <v>6743122.7000000002</v>
      </c>
      <c r="G52" s="13">
        <f t="shared" si="0"/>
        <v>33129377.300000001</v>
      </c>
      <c r="H52" s="13">
        <f t="shared" si="1"/>
        <v>33194451.300000001</v>
      </c>
      <c r="I52" s="13">
        <f t="shared" si="2"/>
        <v>968830.29999999981</v>
      </c>
      <c r="J52" s="13">
        <f t="shared" si="3"/>
        <v>16.911712834660481</v>
      </c>
      <c r="K52" s="14">
        <f t="shared" si="4"/>
        <v>16.884157009637089</v>
      </c>
      <c r="L52" s="14">
        <f t="shared" si="5"/>
        <v>87.437289879749017</v>
      </c>
    </row>
    <row r="53" spans="1:12" x14ac:dyDescent="0.35">
      <c r="A53" s="3" t="s">
        <v>3</v>
      </c>
      <c r="B53" s="2" t="s">
        <v>2</v>
      </c>
      <c r="C53" s="12">
        <v>23983900</v>
      </c>
      <c r="D53" s="12">
        <v>24026881</v>
      </c>
      <c r="E53" s="12">
        <v>4402570</v>
      </c>
      <c r="F53" s="12">
        <v>3981389.77</v>
      </c>
      <c r="G53" s="13">
        <f t="shared" si="0"/>
        <v>20002510.23</v>
      </c>
      <c r="H53" s="13">
        <f t="shared" si="1"/>
        <v>20045491.23</v>
      </c>
      <c r="I53" s="13">
        <f t="shared" si="2"/>
        <v>421180.23</v>
      </c>
      <c r="J53" s="13">
        <f t="shared" si="3"/>
        <v>16.60026004944984</v>
      </c>
      <c r="K53" s="14">
        <f t="shared" si="4"/>
        <v>16.570564319188996</v>
      </c>
      <c r="L53" s="14">
        <f t="shared" si="5"/>
        <v>90.433309862194136</v>
      </c>
    </row>
    <row r="54" spans="1:12" x14ac:dyDescent="0.35">
      <c r="A54" s="3" t="s">
        <v>1</v>
      </c>
      <c r="B54" s="2" t="s">
        <v>0</v>
      </c>
      <c r="C54" s="12">
        <v>15888600</v>
      </c>
      <c r="D54" s="12">
        <v>15910693</v>
      </c>
      <c r="E54" s="12">
        <v>3309383</v>
      </c>
      <c r="F54" s="12">
        <v>2761732.93</v>
      </c>
      <c r="G54" s="13">
        <f t="shared" si="0"/>
        <v>13126867.07</v>
      </c>
      <c r="H54" s="13">
        <f t="shared" si="1"/>
        <v>13148960.07</v>
      </c>
      <c r="I54" s="13">
        <f t="shared" si="2"/>
        <v>547650.06999999983</v>
      </c>
      <c r="J54" s="13">
        <f t="shared" si="3"/>
        <v>17.381851956748864</v>
      </c>
      <c r="K54" s="14">
        <f t="shared" si="4"/>
        <v>17.357716159817805</v>
      </c>
      <c r="L54" s="14">
        <f t="shared" si="5"/>
        <v>83.451595962147636</v>
      </c>
    </row>
    <row r="55" spans="1:12" ht="36" x14ac:dyDescent="0.35">
      <c r="A55" s="15" t="s">
        <v>115</v>
      </c>
      <c r="B55" s="16" t="s">
        <v>105</v>
      </c>
      <c r="C55" s="12">
        <f>C56</f>
        <v>13800</v>
      </c>
      <c r="D55" s="12">
        <f t="shared" ref="D55:F55" si="15">D56</f>
        <v>13800</v>
      </c>
      <c r="E55" s="12">
        <f t="shared" si="15"/>
        <v>5142</v>
      </c>
      <c r="F55" s="12">
        <f t="shared" si="15"/>
        <v>4661.01</v>
      </c>
      <c r="G55" s="13">
        <f t="shared" si="0"/>
        <v>9138.99</v>
      </c>
      <c r="H55" s="13">
        <f t="shared" si="1"/>
        <v>9138.99</v>
      </c>
      <c r="I55" s="13">
        <f t="shared" si="2"/>
        <v>480.98999999999978</v>
      </c>
      <c r="J55" s="13">
        <f t="shared" si="3"/>
        <v>33.775434782608698</v>
      </c>
      <c r="K55" s="14">
        <f t="shared" si="4"/>
        <v>33.775434782608698</v>
      </c>
      <c r="L55" s="14">
        <f t="shared" si="5"/>
        <v>90.645857642940499</v>
      </c>
    </row>
    <row r="56" spans="1:12" ht="36" x14ac:dyDescent="0.35">
      <c r="A56" s="15" t="s">
        <v>106</v>
      </c>
      <c r="B56" s="16" t="s">
        <v>107</v>
      </c>
      <c r="C56" s="12">
        <v>13800</v>
      </c>
      <c r="D56" s="12">
        <v>13800</v>
      </c>
      <c r="E56" s="12">
        <v>5142</v>
      </c>
      <c r="F56" s="12">
        <v>4661.01</v>
      </c>
      <c r="G56" s="13">
        <f t="shared" si="0"/>
        <v>9138.99</v>
      </c>
      <c r="H56" s="13">
        <f t="shared" si="1"/>
        <v>9138.99</v>
      </c>
      <c r="I56" s="13">
        <f t="shared" si="2"/>
        <v>480.98999999999978</v>
      </c>
      <c r="J56" s="13">
        <f t="shared" si="3"/>
        <v>33.775434782608698</v>
      </c>
      <c r="K56" s="14">
        <f t="shared" si="4"/>
        <v>33.775434782608698</v>
      </c>
      <c r="L56" s="14">
        <f t="shared" si="5"/>
        <v>90.645857642940499</v>
      </c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2022-04-19T09:04:06Z</dcterms:modified>
</cp:coreProperties>
</file>