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lava1\Desktop\ДЕЛО СЕГОДНЯ\ЖКХ\"/>
    </mc:Choice>
  </mc:AlternateContent>
  <bookViews>
    <workbookView xWindow="0" yWindow="0" windowWidth="28800" windowHeight="123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муниципальные!$A$4:$W$20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муниципальные!$A$1:$W$20</definedName>
  </definedNames>
  <calcPr calcId="162913"/>
</workbook>
</file>

<file path=xl/calcChain.xml><?xml version="1.0" encoding="utf-8"?>
<calcChain xmlns="http://schemas.openxmlformats.org/spreadsheetml/2006/main">
  <c r="W7" i="33" l="1"/>
  <c r="W8" i="33"/>
  <c r="W9" i="33"/>
  <c r="U11" i="33"/>
  <c r="V11" i="33"/>
  <c r="W11" i="33"/>
  <c r="V12" i="33"/>
  <c r="U13" i="33"/>
  <c r="W15" i="33"/>
  <c r="U16" i="33"/>
  <c r="W16" i="33"/>
  <c r="U17" i="33"/>
  <c r="W17" i="33"/>
  <c r="U19" i="33"/>
  <c r="W19" i="33"/>
  <c r="W20" i="33"/>
  <c r="S7" i="33"/>
  <c r="S8" i="33"/>
  <c r="S9" i="33"/>
  <c r="Q11" i="33"/>
  <c r="R11" i="33"/>
  <c r="S11" i="33"/>
  <c r="Q13" i="33"/>
  <c r="S15" i="33"/>
  <c r="Q17" i="33"/>
  <c r="S17" i="33"/>
  <c r="Q19" i="33"/>
  <c r="S19" i="33"/>
  <c r="S20" i="33"/>
  <c r="E14" i="33"/>
  <c r="F14" i="33"/>
  <c r="G14" i="33"/>
  <c r="I14" i="33"/>
  <c r="J14" i="33"/>
  <c r="K14" i="33"/>
  <c r="M14" i="33"/>
  <c r="N14" i="33"/>
  <c r="O14" i="33"/>
  <c r="L17" i="33"/>
  <c r="H17" i="33"/>
  <c r="D16" i="33"/>
  <c r="D17" i="33"/>
  <c r="H16" i="33"/>
  <c r="L16" i="33"/>
  <c r="T16" i="33" l="1"/>
  <c r="W14" i="33"/>
  <c r="U14" i="33"/>
  <c r="T17" i="33"/>
  <c r="P17" i="33"/>
  <c r="Q14" i="33"/>
  <c r="S14" i="33"/>
  <c r="O6" i="33" l="1"/>
  <c r="N6" i="33"/>
  <c r="M6" i="33"/>
  <c r="K6" i="33"/>
  <c r="J6" i="33"/>
  <c r="I6" i="33"/>
  <c r="G6" i="33"/>
  <c r="F6" i="33"/>
  <c r="E6" i="33"/>
  <c r="L9" i="33"/>
  <c r="H9" i="33"/>
  <c r="D9" i="33"/>
  <c r="T9" i="33" l="1"/>
  <c r="P9" i="33"/>
  <c r="W6" i="33"/>
  <c r="S6" i="33"/>
  <c r="D20" i="33"/>
  <c r="D19" i="33"/>
  <c r="H19" i="33"/>
  <c r="L19" i="33"/>
  <c r="D15" i="33"/>
  <c r="D14" i="33" s="1"/>
  <c r="H15" i="33"/>
  <c r="H14" i="33" s="1"/>
  <c r="L15" i="33"/>
  <c r="D11" i="33"/>
  <c r="L11" i="33"/>
  <c r="L7" i="33"/>
  <c r="T19" i="33" l="1"/>
  <c r="P19" i="33"/>
  <c r="P11" i="33"/>
  <c r="T15" i="33"/>
  <c r="P15" i="33"/>
  <c r="L14" i="33"/>
  <c r="T14" i="33" l="1"/>
  <c r="P14" i="33"/>
  <c r="E18" i="33" l="1"/>
  <c r="F18" i="33"/>
  <c r="G18" i="33"/>
  <c r="D12" i="33"/>
  <c r="D13" i="33"/>
  <c r="E10" i="33"/>
  <c r="F10" i="33"/>
  <c r="G10" i="33"/>
  <c r="D8" i="33"/>
  <c r="D7" i="33"/>
  <c r="P7" i="33" s="1"/>
  <c r="D6" i="33" l="1"/>
  <c r="D18" i="33"/>
  <c r="F5" i="33"/>
  <c r="G5" i="33"/>
  <c r="E5" i="33"/>
  <c r="D10" i="33"/>
  <c r="D5" i="33" l="1"/>
  <c r="H20" i="33" l="1"/>
  <c r="I18" i="33"/>
  <c r="J18" i="33"/>
  <c r="K18" i="33"/>
  <c r="I10" i="33"/>
  <c r="J10" i="33"/>
  <c r="K10" i="33"/>
  <c r="H12" i="33"/>
  <c r="H13" i="33"/>
  <c r="H11" i="33"/>
  <c r="T11" i="33" s="1"/>
  <c r="H8" i="33"/>
  <c r="H7" i="33"/>
  <c r="T7" i="33" s="1"/>
  <c r="H6" i="33" l="1"/>
  <c r="K5" i="33"/>
  <c r="I5" i="33"/>
  <c r="H18" i="33"/>
  <c r="J5" i="33"/>
  <c r="H10" i="33"/>
  <c r="H5" i="33" l="1"/>
  <c r="M10" i="33" l="1"/>
  <c r="N10" i="33"/>
  <c r="O10" i="33"/>
  <c r="M18" i="33"/>
  <c r="N18" i="33"/>
  <c r="O18" i="33"/>
  <c r="W10" i="33" l="1"/>
  <c r="S10" i="33"/>
  <c r="U10" i="33"/>
  <c r="Q10" i="33"/>
  <c r="S18" i="33"/>
  <c r="W18" i="33"/>
  <c r="U18" i="33"/>
  <c r="Q18" i="33"/>
  <c r="V10" i="33"/>
  <c r="R10" i="33"/>
  <c r="O5" i="33"/>
  <c r="M5" i="33"/>
  <c r="N5" i="33"/>
  <c r="V5" i="33" l="1"/>
  <c r="R5" i="33"/>
  <c r="W5" i="33"/>
  <c r="S5" i="33"/>
  <c r="U5" i="33"/>
  <c r="Q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L12" i="33" l="1"/>
  <c r="T12" i="33" s="1"/>
  <c r="L20" i="33" l="1"/>
  <c r="L13" i="33"/>
  <c r="P20" i="33" l="1"/>
  <c r="T20" i="33"/>
  <c r="T13" i="33"/>
  <c r="P13" i="33"/>
  <c r="L18" i="33"/>
  <c r="L10" i="33"/>
  <c r="P18" i="33" l="1"/>
  <c r="T18" i="33"/>
  <c r="T10" i="33"/>
  <c r="P10" i="33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8" i="33" l="1"/>
  <c r="T8" i="33" l="1"/>
  <c r="P8" i="33"/>
  <c r="L6" i="33"/>
  <c r="T6" i="33" l="1"/>
  <c r="P6" i="33"/>
  <c r="L5" i="33"/>
  <c r="T5" i="33" l="1"/>
  <c r="P5" i="33"/>
</calcChain>
</file>

<file path=xl/sharedStrings.xml><?xml version="1.0" encoding="utf-8"?>
<sst xmlns="http://schemas.openxmlformats.org/spreadsheetml/2006/main" count="199" uniqueCount="105">
  <si>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</si>
  <si>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</si>
  <si>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</si>
  <si>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</si>
  <si>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</si>
  <si>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</si>
  <si>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</si>
  <si>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</si>
  <si>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13.1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</si>
  <si>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</si>
  <si>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</si>
  <si>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</si>
  <si>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</si>
  <si>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</si>
  <si>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</si>
  <si>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</si>
  <si>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</si>
  <si>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</si>
  <si>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</si>
  <si>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</si>
  <si>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</si>
  <si>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</si>
  <si>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</si>
  <si>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</si>
  <si>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</si>
  <si>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</si>
  <si>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</si>
  <si>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</si>
  <si>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</si>
  <si>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</si>
  <si>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</si>
  <si>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</si>
  <si>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</si>
  <si>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</si>
  <si>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</si>
  <si>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</si>
  <si>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</si>
  <si>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</si>
  <si>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</si>
  <si>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</si>
  <si>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</si>
  <si>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</si>
  <si>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</si>
  <si>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</si>
  <si>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</si>
  <si>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</si>
  <si>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</si>
  <si>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</si>
  <si>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</si>
  <si>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Подпрограмма "Исполнение отдельных государственных полномочий"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</si>
  <si>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</si>
  <si>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</si>
  <si>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</si>
  <si>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</si>
  <si>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</si>
  <si>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</si>
  <si>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</si>
  <si>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</si>
  <si>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</si>
  <si>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</si>
  <si>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</si>
  <si>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</si>
  <si>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</si>
  <si>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</si>
  <si>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</si>
  <si>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</si>
  <si>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</si>
  <si>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</si>
  <si>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</si>
  <si>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</si>
  <si>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</si>
  <si>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</si>
  <si>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</si>
  <si>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</si>
  <si>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</si>
  <si>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</si>
  <si>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</si>
  <si>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</si>
  <si>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13.2</t>
  </si>
  <si>
    <t>Социально-экономическое развитие города Нефтеюганска</t>
  </si>
  <si>
    <t>Реализация мероприятий по землеустройству и землепользованию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</si>
  <si>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</si>
  <si>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</si>
  <si>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13.1.1</t>
  </si>
  <si>
    <t>13.1.2</t>
  </si>
  <si>
    <t>13.2.1</t>
  </si>
  <si>
    <t>13.2.2</t>
  </si>
  <si>
    <t>13.3</t>
  </si>
  <si>
    <t>13.4</t>
  </si>
  <si>
    <t>13.3.1</t>
  </si>
  <si>
    <t>13.4.1</t>
  </si>
  <si>
    <t>Обеспечение исполнения муниципальных функций администрации</t>
  </si>
  <si>
    <t>Повышение качества оказания муниципальных услуг, выполнение других обязательств муниципального образования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</si>
  <si>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</si>
  <si>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 и дополнению) списков кандидатов в присяжные заседатели федеральных судов общей юрисдикции</t>
  </si>
  <si>
    <t>13.1.3</t>
  </si>
  <si>
    <t>13.2.3</t>
  </si>
  <si>
    <t>ПЛАН на 1 полугодие 2022 года                                                                                                                                         (рублей)</t>
  </si>
  <si>
    <t>% исполнения к плану на 1 полугодие 2022 года</t>
  </si>
  <si>
    <t>Популяризация предпринимательства</t>
  </si>
  <si>
    <t>Региональный проект "Создание условий для легкого старта и комфортного ведения бизнеса"</t>
  </si>
  <si>
    <t>Региональный проект "Акселерация субъектов малого и среднего предпринимательства"</t>
  </si>
  <si>
    <t>13.3.2</t>
  </si>
  <si>
    <t>13.3.3</t>
  </si>
  <si>
    <t>Освоение на 01.06.2022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</si>
</sst>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5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>
      <alignment vertical="top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" fillId="0" borderId="6" xfId="2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tabSelected="1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N14" sqref="N14"/>
    </sheetView>
  </sheetViews>
  <sheetFormatPr defaultRowHeight="18.75" x14ac:dyDescent="0.3"/>
  <cols>
    <col min="1" max="1" width="9.140625" style="4" hidden="1" customWidth="1"/>
    <col min="2" max="2" width="80.28515625" style="56" customWidth="1"/>
    <col min="3" max="3" width="13.140625" style="2" customWidth="1"/>
    <col min="4" max="4" width="22.42578125" style="46" hidden="1" customWidth="1"/>
    <col min="5" max="5" width="22.140625" style="46" hidden="1" customWidth="1"/>
    <col min="6" max="6" width="19.85546875" style="46" hidden="1" customWidth="1"/>
    <col min="7" max="7" width="22.42578125" style="46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1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hidden="1" customWidth="1"/>
    <col min="17" max="17" width="13.140625" style="3" hidden="1" customWidth="1"/>
    <col min="18" max="18" width="15.7109375" style="3" hidden="1" customWidth="1"/>
    <col min="19" max="19" width="14.140625" style="3" hidden="1" customWidth="1"/>
    <col min="20" max="20" width="13.7109375" style="3" customWidth="1"/>
    <col min="21" max="21" width="15.140625" style="3" customWidth="1"/>
    <col min="22" max="22" width="15.85546875" style="3" customWidth="1"/>
    <col min="23" max="23" width="15.7109375" style="3" customWidth="1"/>
    <col min="24" max="16384" width="9.140625" style="2"/>
  </cols>
  <sheetData>
    <row r="1" spans="1:23" s="20" customFormat="1" ht="37.5" customHeight="1" x14ac:dyDescent="0.3">
      <c r="A1" s="72" t="s">
        <v>74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3" s="1" customFormat="1" ht="46.5" customHeight="1" x14ac:dyDescent="0.3">
      <c r="A2" s="78" t="s">
        <v>0</v>
      </c>
      <c r="B2" s="52" t="s">
        <v>1</v>
      </c>
      <c r="C2" s="79" t="s">
        <v>18</v>
      </c>
      <c r="D2" s="86" t="s">
        <v>97</v>
      </c>
      <c r="E2" s="87"/>
      <c r="F2" s="87"/>
      <c r="G2" s="88"/>
      <c r="H2" s="83" t="s">
        <v>81</v>
      </c>
      <c r="I2" s="84"/>
      <c r="J2" s="84"/>
      <c r="K2" s="85"/>
      <c r="L2" s="77" t="s">
        <v>104</v>
      </c>
      <c r="M2" s="77"/>
      <c r="N2" s="77"/>
      <c r="O2" s="77"/>
      <c r="P2" s="74" t="s">
        <v>98</v>
      </c>
      <c r="Q2" s="75"/>
      <c r="R2" s="75"/>
      <c r="S2" s="76"/>
      <c r="T2" s="80" t="s">
        <v>82</v>
      </c>
      <c r="U2" s="81"/>
      <c r="V2" s="81"/>
      <c r="W2" s="82"/>
    </row>
    <row r="3" spans="1:23" s="1" customFormat="1" ht="37.5" x14ac:dyDescent="0.3">
      <c r="A3" s="78"/>
      <c r="B3" s="53" t="s">
        <v>2</v>
      </c>
      <c r="C3" s="79"/>
      <c r="D3" s="45" t="s">
        <v>23</v>
      </c>
      <c r="E3" s="45" t="s">
        <v>24</v>
      </c>
      <c r="F3" s="45" t="s">
        <v>48</v>
      </c>
      <c r="G3" s="45" t="s">
        <v>25</v>
      </c>
      <c r="H3" s="66" t="s">
        <v>23</v>
      </c>
      <c r="I3" s="66" t="s">
        <v>24</v>
      </c>
      <c r="J3" s="66" t="s">
        <v>48</v>
      </c>
      <c r="K3" s="66" t="s">
        <v>25</v>
      </c>
      <c r="L3" s="44" t="s">
        <v>23</v>
      </c>
      <c r="M3" s="44" t="s">
        <v>24</v>
      </c>
      <c r="N3" s="44" t="s">
        <v>48</v>
      </c>
      <c r="O3" s="44" t="s">
        <v>25</v>
      </c>
      <c r="P3" s="44" t="s">
        <v>23</v>
      </c>
      <c r="Q3" s="44" t="s">
        <v>24</v>
      </c>
      <c r="R3" s="44" t="s">
        <v>48</v>
      </c>
      <c r="S3" s="44" t="s">
        <v>25</v>
      </c>
      <c r="T3" s="44" t="s">
        <v>23</v>
      </c>
      <c r="U3" s="44" t="s">
        <v>24</v>
      </c>
      <c r="V3" s="44" t="s">
        <v>48</v>
      </c>
      <c r="W3" s="44" t="s">
        <v>25</v>
      </c>
    </row>
    <row r="4" spans="1:23" s="1" customFormat="1" x14ac:dyDescent="0.3">
      <c r="A4" s="65" t="s">
        <v>3</v>
      </c>
      <c r="B4" s="54" t="s">
        <v>14</v>
      </c>
      <c r="C4" s="65" t="s">
        <v>27</v>
      </c>
      <c r="D4" s="51">
        <v>4</v>
      </c>
      <c r="E4" s="51">
        <v>5</v>
      </c>
      <c r="F4" s="51">
        <v>6</v>
      </c>
      <c r="G4" s="51" t="s">
        <v>38</v>
      </c>
      <c r="H4" s="65" t="s">
        <v>17</v>
      </c>
      <c r="I4" s="65" t="s">
        <v>31</v>
      </c>
      <c r="J4" s="65" t="s">
        <v>32</v>
      </c>
      <c r="K4" s="65" t="s">
        <v>33</v>
      </c>
      <c r="L4" s="65" t="s">
        <v>34</v>
      </c>
      <c r="M4" s="65" t="s">
        <v>35</v>
      </c>
      <c r="N4" s="65" t="s">
        <v>36</v>
      </c>
      <c r="O4" s="65" t="s">
        <v>37</v>
      </c>
      <c r="P4" s="65"/>
      <c r="Q4" s="65"/>
      <c r="R4" s="65"/>
      <c r="S4" s="65"/>
      <c r="T4" s="65" t="s">
        <v>75</v>
      </c>
      <c r="U4" s="65" t="s">
        <v>76</v>
      </c>
      <c r="V4" s="65" t="s">
        <v>61</v>
      </c>
      <c r="W4" s="65" t="s">
        <v>77</v>
      </c>
    </row>
    <row r="5" spans="1:23" s="1" customFormat="1" ht="28.5" customHeight="1" x14ac:dyDescent="0.3">
      <c r="A5" s="48" t="s">
        <v>35</v>
      </c>
      <c r="B5" s="71" t="s">
        <v>79</v>
      </c>
      <c r="C5" s="71"/>
      <c r="D5" s="57">
        <f t="shared" ref="D5:O5" si="0">D6+D10+D14+D18</f>
        <v>246373936</v>
      </c>
      <c r="E5" s="57">
        <f t="shared" si="0"/>
        <v>61934124</v>
      </c>
      <c r="F5" s="57">
        <f t="shared" si="0"/>
        <v>3963000</v>
      </c>
      <c r="G5" s="57">
        <f t="shared" si="0"/>
        <v>180476812</v>
      </c>
      <c r="H5" s="57">
        <f t="shared" si="0"/>
        <v>468557694</v>
      </c>
      <c r="I5" s="57">
        <f t="shared" si="0"/>
        <v>94718000</v>
      </c>
      <c r="J5" s="57">
        <f t="shared" si="0"/>
        <v>7880600</v>
      </c>
      <c r="K5" s="57">
        <f t="shared" si="0"/>
        <v>365959094</v>
      </c>
      <c r="L5" s="57">
        <f t="shared" si="0"/>
        <v>147727262.11000001</v>
      </c>
      <c r="M5" s="57">
        <f t="shared" si="0"/>
        <v>24179005.34</v>
      </c>
      <c r="N5" s="57">
        <f t="shared" si="0"/>
        <v>3470308.15</v>
      </c>
      <c r="O5" s="57">
        <f t="shared" si="0"/>
        <v>120077948.62</v>
      </c>
      <c r="P5" s="47">
        <f t="shared" ref="P5:P19" si="1">L5/D5*100</f>
        <v>59.960588570537752</v>
      </c>
      <c r="Q5" s="47">
        <f t="shared" ref="Q5:Q19" si="2">M5/E5*100</f>
        <v>39.039876207823653</v>
      </c>
      <c r="R5" s="47">
        <f t="shared" ref="R5:R11" si="3">N5/F5*100</f>
        <v>87.56770502144839</v>
      </c>
      <c r="S5" s="47">
        <f t="shared" ref="S5:S19" si="4">O5/G5*100</f>
        <v>66.53372657092369</v>
      </c>
      <c r="T5" s="47">
        <f t="shared" ref="T5:T19" si="5">L5/H5*100</f>
        <v>31.528083734764156</v>
      </c>
      <c r="U5" s="47">
        <f t="shared" ref="U5:U19" si="6">M5/I5*100</f>
        <v>25.527360522815094</v>
      </c>
      <c r="V5" s="47">
        <f t="shared" ref="V5:V12" si="7">N5/J5*100</f>
        <v>44.036090526102072</v>
      </c>
      <c r="W5" s="47">
        <f t="shared" ref="W5:W19" si="8">O5/K5*100</f>
        <v>32.811849900360727</v>
      </c>
    </row>
    <row r="6" spans="1:23" s="1" customFormat="1" ht="37.5" x14ac:dyDescent="0.3">
      <c r="A6" s="48" t="s">
        <v>8</v>
      </c>
      <c r="B6" s="58" t="s">
        <v>21</v>
      </c>
      <c r="C6" s="64"/>
      <c r="D6" s="57">
        <f t="shared" ref="D6:O6" si="9">SUM(D7:D9)</f>
        <v>157561457</v>
      </c>
      <c r="E6" s="57">
        <f t="shared" si="9"/>
        <v>0</v>
      </c>
      <c r="F6" s="57">
        <f t="shared" si="9"/>
        <v>0</v>
      </c>
      <c r="G6" s="57">
        <f t="shared" si="9"/>
        <v>157561457</v>
      </c>
      <c r="H6" s="57">
        <f t="shared" si="9"/>
        <v>314084425</v>
      </c>
      <c r="I6" s="57">
        <f t="shared" si="9"/>
        <v>0</v>
      </c>
      <c r="J6" s="57">
        <f t="shared" si="9"/>
        <v>0</v>
      </c>
      <c r="K6" s="57">
        <f t="shared" si="9"/>
        <v>314084425</v>
      </c>
      <c r="L6" s="57">
        <f t="shared" si="9"/>
        <v>104474010.78</v>
      </c>
      <c r="M6" s="57">
        <f t="shared" si="9"/>
        <v>0</v>
      </c>
      <c r="N6" s="57">
        <f t="shared" si="9"/>
        <v>0</v>
      </c>
      <c r="O6" s="57">
        <f t="shared" si="9"/>
        <v>104474010.78</v>
      </c>
      <c r="P6" s="47">
        <f t="shared" si="1"/>
        <v>66.306832120751451</v>
      </c>
      <c r="Q6" s="47"/>
      <c r="R6" s="47"/>
      <c r="S6" s="47">
        <f t="shared" si="4"/>
        <v>66.306832120751451</v>
      </c>
      <c r="T6" s="47">
        <f t="shared" si="5"/>
        <v>33.263034542384581</v>
      </c>
      <c r="U6" s="47"/>
      <c r="V6" s="47"/>
      <c r="W6" s="47">
        <f t="shared" si="8"/>
        <v>33.263034542384581</v>
      </c>
    </row>
    <row r="7" spans="1:23" s="1" customFormat="1" ht="26.25" customHeight="1" x14ac:dyDescent="0.3">
      <c r="A7" s="60" t="s">
        <v>83</v>
      </c>
      <c r="B7" s="55" t="s">
        <v>91</v>
      </c>
      <c r="C7" s="18" t="s">
        <v>13</v>
      </c>
      <c r="D7" s="43">
        <f>SUM(E7:G7)</f>
        <v>157036944</v>
      </c>
      <c r="E7" s="43">
        <v>0</v>
      </c>
      <c r="F7" s="43">
        <v>0</v>
      </c>
      <c r="G7" s="43">
        <v>157036944</v>
      </c>
      <c r="H7" s="19">
        <f>SUM(I7:K7)</f>
        <v>311625827</v>
      </c>
      <c r="I7" s="19">
        <v>0</v>
      </c>
      <c r="J7" s="19">
        <v>0</v>
      </c>
      <c r="K7" s="19">
        <v>311625827</v>
      </c>
      <c r="L7" s="19">
        <f>SUM(M7:O7)</f>
        <v>104126943.09</v>
      </c>
      <c r="M7" s="19">
        <v>0</v>
      </c>
      <c r="N7" s="19">
        <v>0</v>
      </c>
      <c r="O7" s="19">
        <v>104126943.09</v>
      </c>
      <c r="P7" s="47">
        <f t="shared" si="1"/>
        <v>66.307290779932643</v>
      </c>
      <c r="Q7" s="47"/>
      <c r="R7" s="47"/>
      <c r="S7" s="47">
        <f t="shared" si="4"/>
        <v>66.307290779932643</v>
      </c>
      <c r="T7" s="47">
        <f t="shared" si="5"/>
        <v>33.414092821645362</v>
      </c>
      <c r="U7" s="47"/>
      <c r="V7" s="47"/>
      <c r="W7" s="47">
        <f t="shared" si="8"/>
        <v>33.414092821645362</v>
      </c>
    </row>
    <row r="8" spans="1:23" s="1" customFormat="1" ht="42" customHeight="1" x14ac:dyDescent="0.3">
      <c r="A8" s="60" t="s">
        <v>84</v>
      </c>
      <c r="B8" s="55" t="s">
        <v>92</v>
      </c>
      <c r="C8" s="18" t="s">
        <v>13</v>
      </c>
      <c r="D8" s="43">
        <f t="shared" ref="D8" si="10">SUM(E8:G8)</f>
        <v>389700</v>
      </c>
      <c r="E8" s="43">
        <v>0</v>
      </c>
      <c r="F8" s="43">
        <v>0</v>
      </c>
      <c r="G8" s="43">
        <v>389700</v>
      </c>
      <c r="H8" s="19">
        <f t="shared" ref="H8:H9" si="11">SUM(I8:K8)</f>
        <v>1380500</v>
      </c>
      <c r="I8" s="19">
        <v>0</v>
      </c>
      <c r="J8" s="19">
        <v>0</v>
      </c>
      <c r="K8" s="19">
        <v>1380500</v>
      </c>
      <c r="L8" s="19">
        <f>M8+O8</f>
        <v>290000</v>
      </c>
      <c r="M8" s="19">
        <v>0</v>
      </c>
      <c r="N8" s="19">
        <v>0</v>
      </c>
      <c r="O8" s="19">
        <v>290000</v>
      </c>
      <c r="P8" s="47">
        <f t="shared" si="1"/>
        <v>74.416217603284579</v>
      </c>
      <c r="Q8" s="47"/>
      <c r="R8" s="47"/>
      <c r="S8" s="47">
        <f t="shared" si="4"/>
        <v>74.416217603284579</v>
      </c>
      <c r="T8" s="47">
        <f t="shared" si="5"/>
        <v>21.006881564650488</v>
      </c>
      <c r="U8" s="47"/>
      <c r="V8" s="47"/>
      <c r="W8" s="47">
        <f t="shared" si="8"/>
        <v>21.006881564650488</v>
      </c>
    </row>
    <row r="9" spans="1:23" s="1" customFormat="1" ht="28.5" customHeight="1" x14ac:dyDescent="0.3">
      <c r="A9" s="60" t="s">
        <v>95</v>
      </c>
      <c r="B9" s="55" t="s">
        <v>80</v>
      </c>
      <c r="C9" s="18" t="s">
        <v>59</v>
      </c>
      <c r="D9" s="43">
        <f>SUM(E9:G9)</f>
        <v>134813</v>
      </c>
      <c r="E9" s="43">
        <v>0</v>
      </c>
      <c r="F9" s="43">
        <v>0</v>
      </c>
      <c r="G9" s="43">
        <v>134813</v>
      </c>
      <c r="H9" s="19">
        <f t="shared" si="11"/>
        <v>1078098</v>
      </c>
      <c r="I9" s="19">
        <v>0</v>
      </c>
      <c r="J9" s="19">
        <v>0</v>
      </c>
      <c r="K9" s="19">
        <v>1078098</v>
      </c>
      <c r="L9" s="19">
        <f>SUM(M9:O9)</f>
        <v>57067.69</v>
      </c>
      <c r="M9" s="19">
        <v>0</v>
      </c>
      <c r="N9" s="19">
        <v>0</v>
      </c>
      <c r="O9" s="19">
        <v>57067.69</v>
      </c>
      <c r="P9" s="47">
        <f t="shared" si="1"/>
        <v>42.33099923597873</v>
      </c>
      <c r="Q9" s="47"/>
      <c r="R9" s="47"/>
      <c r="S9" s="47">
        <f t="shared" si="4"/>
        <v>42.33099923597873</v>
      </c>
      <c r="T9" s="47">
        <f t="shared" si="5"/>
        <v>5.293367578828641</v>
      </c>
      <c r="U9" s="47"/>
      <c r="V9" s="47"/>
      <c r="W9" s="47">
        <f t="shared" si="8"/>
        <v>5.293367578828641</v>
      </c>
    </row>
    <row r="10" spans="1:23" s="1" customFormat="1" ht="40.5" customHeight="1" x14ac:dyDescent="0.3">
      <c r="A10" s="48" t="s">
        <v>78</v>
      </c>
      <c r="B10" s="58" t="s">
        <v>49</v>
      </c>
      <c r="C10" s="61"/>
      <c r="D10" s="49">
        <f t="shared" ref="D10:O10" si="12">SUM(D11:D13)</f>
        <v>62139024</v>
      </c>
      <c r="E10" s="49">
        <f t="shared" si="12"/>
        <v>57751024</v>
      </c>
      <c r="F10" s="49">
        <f t="shared" si="12"/>
        <v>3963000</v>
      </c>
      <c r="G10" s="49">
        <f t="shared" si="12"/>
        <v>425000</v>
      </c>
      <c r="H10" s="49">
        <f t="shared" si="12"/>
        <v>98924300</v>
      </c>
      <c r="I10" s="49">
        <f t="shared" si="12"/>
        <v>90079700</v>
      </c>
      <c r="J10" s="49">
        <f t="shared" si="12"/>
        <v>7880600</v>
      </c>
      <c r="K10" s="49">
        <f t="shared" si="12"/>
        <v>964000</v>
      </c>
      <c r="L10" s="49">
        <f t="shared" si="12"/>
        <v>27689313.490000002</v>
      </c>
      <c r="M10" s="49">
        <f t="shared" si="12"/>
        <v>24179005.34</v>
      </c>
      <c r="N10" s="49">
        <f t="shared" si="12"/>
        <v>3470308.15</v>
      </c>
      <c r="O10" s="49">
        <f t="shared" si="12"/>
        <v>40000</v>
      </c>
      <c r="P10" s="47">
        <f t="shared" si="1"/>
        <v>44.56026456096253</v>
      </c>
      <c r="Q10" s="47">
        <f t="shared" si="2"/>
        <v>41.86766513438792</v>
      </c>
      <c r="R10" s="47">
        <f t="shared" si="3"/>
        <v>87.56770502144839</v>
      </c>
      <c r="S10" s="47">
        <f t="shared" si="4"/>
        <v>9.4117647058823533</v>
      </c>
      <c r="T10" s="47">
        <f t="shared" si="5"/>
        <v>27.990406290466552</v>
      </c>
      <c r="U10" s="47">
        <f t="shared" si="6"/>
        <v>26.841791591224219</v>
      </c>
      <c r="V10" s="47">
        <f t="shared" si="7"/>
        <v>44.036090526102072</v>
      </c>
      <c r="W10" s="47">
        <f t="shared" si="8"/>
        <v>4.1493775933609953</v>
      </c>
    </row>
    <row r="11" spans="1:23" s="1" customFormat="1" ht="60" customHeight="1" x14ac:dyDescent="0.3">
      <c r="A11" s="60" t="s">
        <v>85</v>
      </c>
      <c r="B11" s="55" t="s">
        <v>93</v>
      </c>
      <c r="C11" s="18" t="s">
        <v>13</v>
      </c>
      <c r="D11" s="43">
        <f>SUM(E11:G11)</f>
        <v>17175924</v>
      </c>
      <c r="E11" s="43">
        <v>12787924</v>
      </c>
      <c r="F11" s="43">
        <v>3963000</v>
      </c>
      <c r="G11" s="43">
        <v>425000</v>
      </c>
      <c r="H11" s="19">
        <f>SUM(I11:K11)</f>
        <v>35780400</v>
      </c>
      <c r="I11" s="19">
        <v>26945500</v>
      </c>
      <c r="J11" s="19">
        <v>7870900</v>
      </c>
      <c r="K11" s="19">
        <v>964000</v>
      </c>
      <c r="L11" s="19">
        <f>SUM(M11:O11)</f>
        <v>11587743.9</v>
      </c>
      <c r="M11" s="19">
        <v>8077435.75</v>
      </c>
      <c r="N11" s="19">
        <v>3470308.15</v>
      </c>
      <c r="O11" s="19">
        <v>40000</v>
      </c>
      <c r="P11" s="47">
        <f t="shared" si="1"/>
        <v>67.465039435432999</v>
      </c>
      <c r="Q11" s="47">
        <f t="shared" si="2"/>
        <v>63.164558610138755</v>
      </c>
      <c r="R11" s="47">
        <f t="shared" si="3"/>
        <v>87.56770502144839</v>
      </c>
      <c r="S11" s="47">
        <f t="shared" si="4"/>
        <v>9.4117647058823533</v>
      </c>
      <c r="T11" s="47">
        <f t="shared" si="5"/>
        <v>32.385730455780262</v>
      </c>
      <c r="U11" s="47">
        <f t="shared" si="6"/>
        <v>29.97693770759496</v>
      </c>
      <c r="V11" s="47">
        <f t="shared" si="7"/>
        <v>44.09036006047593</v>
      </c>
      <c r="W11" s="47">
        <f t="shared" si="8"/>
        <v>4.1493775933609953</v>
      </c>
    </row>
    <row r="12" spans="1:23" s="1" customFormat="1" ht="60.75" customHeight="1" x14ac:dyDescent="0.3">
      <c r="A12" s="60" t="s">
        <v>86</v>
      </c>
      <c r="B12" s="55" t="s">
        <v>94</v>
      </c>
      <c r="C12" s="18" t="s">
        <v>13</v>
      </c>
      <c r="D12" s="43">
        <f t="shared" ref="D12:D13" si="13">SUM(E12:G12)</f>
        <v>0</v>
      </c>
      <c r="E12" s="43">
        <v>0</v>
      </c>
      <c r="F12" s="43">
        <v>0</v>
      </c>
      <c r="G12" s="43">
        <v>0</v>
      </c>
      <c r="H12" s="19">
        <f t="shared" ref="H12:H13" si="14">SUM(I12:K12)</f>
        <v>9700</v>
      </c>
      <c r="I12" s="19">
        <v>0</v>
      </c>
      <c r="J12" s="19">
        <v>9700</v>
      </c>
      <c r="K12" s="19">
        <v>0</v>
      </c>
      <c r="L12" s="19">
        <f>SUM(M12:O12)</f>
        <v>0</v>
      </c>
      <c r="M12" s="19">
        <v>0</v>
      </c>
      <c r="N12" s="19">
        <v>0</v>
      </c>
      <c r="O12" s="19">
        <v>0</v>
      </c>
      <c r="P12" s="47"/>
      <c r="Q12" s="47"/>
      <c r="R12" s="47"/>
      <c r="S12" s="47"/>
      <c r="T12" s="47">
        <f t="shared" si="5"/>
        <v>0</v>
      </c>
      <c r="U12" s="47"/>
      <c r="V12" s="47">
        <f t="shared" si="7"/>
        <v>0</v>
      </c>
      <c r="W12" s="47"/>
    </row>
    <row r="13" spans="1:23" s="1" customFormat="1" ht="44.25" customHeight="1" x14ac:dyDescent="0.3">
      <c r="A13" s="60" t="s">
        <v>96</v>
      </c>
      <c r="B13" s="55" t="s">
        <v>50</v>
      </c>
      <c r="C13" s="18" t="s">
        <v>13</v>
      </c>
      <c r="D13" s="43">
        <f t="shared" si="13"/>
        <v>44963100</v>
      </c>
      <c r="E13" s="43">
        <v>44963100</v>
      </c>
      <c r="F13" s="43">
        <v>0</v>
      </c>
      <c r="G13" s="43">
        <v>0</v>
      </c>
      <c r="H13" s="19">
        <f t="shared" si="14"/>
        <v>63134200</v>
      </c>
      <c r="I13" s="19">
        <v>63134200</v>
      </c>
      <c r="J13" s="19">
        <v>0</v>
      </c>
      <c r="K13" s="19">
        <v>0</v>
      </c>
      <c r="L13" s="19">
        <f>SUM(M13:O13)</f>
        <v>16101569.59</v>
      </c>
      <c r="M13" s="19">
        <v>16101569.59</v>
      </c>
      <c r="N13" s="19">
        <v>0</v>
      </c>
      <c r="O13" s="19">
        <v>0</v>
      </c>
      <c r="P13" s="47">
        <f t="shared" si="1"/>
        <v>35.810630472543039</v>
      </c>
      <c r="Q13" s="47">
        <f t="shared" si="2"/>
        <v>35.810630472543039</v>
      </c>
      <c r="R13" s="47"/>
      <c r="S13" s="47"/>
      <c r="T13" s="47">
        <f t="shared" si="5"/>
        <v>25.503719996452002</v>
      </c>
      <c r="U13" s="47">
        <f t="shared" si="6"/>
        <v>25.503719996452002</v>
      </c>
      <c r="V13" s="47"/>
      <c r="W13" s="47"/>
    </row>
    <row r="14" spans="1:23" s="50" customFormat="1" ht="30" customHeight="1" x14ac:dyDescent="0.3">
      <c r="A14" s="48" t="s">
        <v>87</v>
      </c>
      <c r="B14" s="58" t="s">
        <v>22</v>
      </c>
      <c r="C14" s="61"/>
      <c r="D14" s="49">
        <f>SUM(D15:D17)</f>
        <v>4242800</v>
      </c>
      <c r="E14" s="49">
        <f t="shared" ref="E14:O14" si="15">SUM(E15:E17)</f>
        <v>3983100</v>
      </c>
      <c r="F14" s="49">
        <f t="shared" si="15"/>
        <v>0</v>
      </c>
      <c r="G14" s="49">
        <f t="shared" si="15"/>
        <v>259700</v>
      </c>
      <c r="H14" s="49">
        <f t="shared" si="15"/>
        <v>6329300</v>
      </c>
      <c r="I14" s="49">
        <f t="shared" si="15"/>
        <v>4438300</v>
      </c>
      <c r="J14" s="49">
        <f t="shared" si="15"/>
        <v>0</v>
      </c>
      <c r="K14" s="49">
        <f t="shared" si="15"/>
        <v>1891000</v>
      </c>
      <c r="L14" s="49">
        <f t="shared" si="15"/>
        <v>0</v>
      </c>
      <c r="M14" s="49">
        <f t="shared" si="15"/>
        <v>0</v>
      </c>
      <c r="N14" s="49">
        <f t="shared" si="15"/>
        <v>0</v>
      </c>
      <c r="O14" s="49">
        <f t="shared" si="15"/>
        <v>0</v>
      </c>
      <c r="P14" s="47">
        <f t="shared" si="1"/>
        <v>0</v>
      </c>
      <c r="Q14" s="47">
        <f t="shared" si="2"/>
        <v>0</v>
      </c>
      <c r="R14" s="47"/>
      <c r="S14" s="47">
        <f t="shared" si="4"/>
        <v>0</v>
      </c>
      <c r="T14" s="47">
        <f t="shared" si="5"/>
        <v>0</v>
      </c>
      <c r="U14" s="47">
        <f t="shared" si="6"/>
        <v>0</v>
      </c>
      <c r="V14" s="47"/>
      <c r="W14" s="47">
        <f t="shared" si="8"/>
        <v>0</v>
      </c>
    </row>
    <row r="15" spans="1:23" s="1" customFormat="1" ht="28.5" customHeight="1" x14ac:dyDescent="0.3">
      <c r="A15" s="60" t="s">
        <v>89</v>
      </c>
      <c r="B15" s="55" t="s">
        <v>99</v>
      </c>
      <c r="C15" s="18" t="s">
        <v>13</v>
      </c>
      <c r="D15" s="43">
        <f>SUM(E15:G15)</f>
        <v>50000</v>
      </c>
      <c r="E15" s="43">
        <v>0</v>
      </c>
      <c r="F15" s="43">
        <v>0</v>
      </c>
      <c r="G15" s="43">
        <v>50000</v>
      </c>
      <c r="H15" s="19">
        <f>SUM(I15:K15)</f>
        <v>50000</v>
      </c>
      <c r="I15" s="19">
        <v>0</v>
      </c>
      <c r="J15" s="19">
        <v>0</v>
      </c>
      <c r="K15" s="19">
        <v>50000</v>
      </c>
      <c r="L15" s="19">
        <f>SUM(M15:O15)</f>
        <v>0</v>
      </c>
      <c r="M15" s="19">
        <v>0</v>
      </c>
      <c r="N15" s="19">
        <v>0</v>
      </c>
      <c r="O15" s="19">
        <v>0</v>
      </c>
      <c r="P15" s="47">
        <f t="shared" si="1"/>
        <v>0</v>
      </c>
      <c r="Q15" s="47"/>
      <c r="R15" s="47"/>
      <c r="S15" s="47">
        <f t="shared" si="4"/>
        <v>0</v>
      </c>
      <c r="T15" s="47">
        <f t="shared" si="5"/>
        <v>0</v>
      </c>
      <c r="U15" s="47"/>
      <c r="V15" s="47"/>
      <c r="W15" s="47">
        <f t="shared" si="8"/>
        <v>0</v>
      </c>
    </row>
    <row r="16" spans="1:23" s="1" customFormat="1" ht="40.5" customHeight="1" x14ac:dyDescent="0.3">
      <c r="A16" s="60" t="s">
        <v>102</v>
      </c>
      <c r="B16" s="55" t="s">
        <v>100</v>
      </c>
      <c r="C16" s="18" t="s">
        <v>13</v>
      </c>
      <c r="D16" s="43">
        <f t="shared" ref="D16:D17" si="16">SUM(E16:G16)</f>
        <v>0</v>
      </c>
      <c r="E16" s="62">
        <v>0</v>
      </c>
      <c r="F16" s="62">
        <v>0</v>
      </c>
      <c r="G16" s="62">
        <v>0</v>
      </c>
      <c r="H16" s="19">
        <f>SUM(I16:K16)</f>
        <v>479200</v>
      </c>
      <c r="I16" s="63">
        <v>455200</v>
      </c>
      <c r="J16" s="63">
        <v>0</v>
      </c>
      <c r="K16" s="63">
        <v>24000</v>
      </c>
      <c r="L16" s="63">
        <f>SUM(M16:O16)</f>
        <v>0</v>
      </c>
      <c r="M16" s="63">
        <v>0</v>
      </c>
      <c r="N16" s="63">
        <v>0</v>
      </c>
      <c r="O16" s="63">
        <v>0</v>
      </c>
      <c r="P16" s="47"/>
      <c r="Q16" s="47"/>
      <c r="R16" s="47"/>
      <c r="S16" s="47"/>
      <c r="T16" s="47">
        <f t="shared" si="5"/>
        <v>0</v>
      </c>
      <c r="U16" s="47">
        <f t="shared" si="6"/>
        <v>0</v>
      </c>
      <c r="V16" s="47"/>
      <c r="W16" s="47">
        <f t="shared" si="8"/>
        <v>0</v>
      </c>
    </row>
    <row r="17" spans="1:23" s="1" customFormat="1" ht="43.5" customHeight="1" x14ac:dyDescent="0.3">
      <c r="A17" s="60" t="s">
        <v>103</v>
      </c>
      <c r="B17" s="55" t="s">
        <v>101</v>
      </c>
      <c r="C17" s="18" t="s">
        <v>13</v>
      </c>
      <c r="D17" s="43">
        <f t="shared" si="16"/>
        <v>4192800</v>
      </c>
      <c r="E17" s="62">
        <v>3983100</v>
      </c>
      <c r="F17" s="62">
        <v>0</v>
      </c>
      <c r="G17" s="62">
        <v>209700</v>
      </c>
      <c r="H17" s="19">
        <f>SUM(I17:K17)</f>
        <v>5800100</v>
      </c>
      <c r="I17" s="63">
        <v>3983100</v>
      </c>
      <c r="J17" s="63">
        <v>0</v>
      </c>
      <c r="K17" s="63">
        <v>1817000</v>
      </c>
      <c r="L17" s="63">
        <f>SUM(M17:O17)</f>
        <v>0</v>
      </c>
      <c r="M17" s="63">
        <v>0</v>
      </c>
      <c r="N17" s="63">
        <v>0</v>
      </c>
      <c r="O17" s="63">
        <v>0</v>
      </c>
      <c r="P17" s="47">
        <f t="shared" si="1"/>
        <v>0</v>
      </c>
      <c r="Q17" s="47">
        <f t="shared" si="2"/>
        <v>0</v>
      </c>
      <c r="R17" s="47"/>
      <c r="S17" s="47">
        <f t="shared" si="4"/>
        <v>0</v>
      </c>
      <c r="T17" s="47">
        <f t="shared" si="5"/>
        <v>0</v>
      </c>
      <c r="U17" s="47">
        <f t="shared" si="6"/>
        <v>0</v>
      </c>
      <c r="V17" s="47"/>
      <c r="W17" s="47">
        <f t="shared" si="8"/>
        <v>0</v>
      </c>
    </row>
    <row r="18" spans="1:23" s="1" customFormat="1" ht="61.5" customHeight="1" x14ac:dyDescent="0.3">
      <c r="A18" s="48" t="s">
        <v>88</v>
      </c>
      <c r="B18" s="58" t="s">
        <v>51</v>
      </c>
      <c r="C18" s="61"/>
      <c r="D18" s="59">
        <f t="shared" ref="D18:G18" si="17">SUM(D19:D20)</f>
        <v>22430655</v>
      </c>
      <c r="E18" s="59">
        <f t="shared" si="17"/>
        <v>200000</v>
      </c>
      <c r="F18" s="59">
        <f t="shared" si="17"/>
        <v>0</v>
      </c>
      <c r="G18" s="59">
        <f t="shared" si="17"/>
        <v>22230655</v>
      </c>
      <c r="H18" s="59">
        <f t="shared" ref="H18:K18" si="18">SUM(H19:H20)</f>
        <v>49219669</v>
      </c>
      <c r="I18" s="59">
        <f t="shared" si="18"/>
        <v>200000</v>
      </c>
      <c r="J18" s="59">
        <f t="shared" si="18"/>
        <v>0</v>
      </c>
      <c r="K18" s="59">
        <f t="shared" si="18"/>
        <v>49019669</v>
      </c>
      <c r="L18" s="59">
        <f>SUM(L19:L20)</f>
        <v>15563937.84</v>
      </c>
      <c r="M18" s="59">
        <f t="shared" ref="M18:O18" si="19">SUM(M19:M20)</f>
        <v>0</v>
      </c>
      <c r="N18" s="59">
        <f t="shared" si="19"/>
        <v>0</v>
      </c>
      <c r="O18" s="59">
        <f t="shared" si="19"/>
        <v>15563937.84</v>
      </c>
      <c r="P18" s="47">
        <f t="shared" si="1"/>
        <v>69.386907515629844</v>
      </c>
      <c r="Q18" s="47">
        <f t="shared" si="2"/>
        <v>0</v>
      </c>
      <c r="R18" s="47"/>
      <c r="S18" s="47">
        <f t="shared" si="4"/>
        <v>70.01115279779205</v>
      </c>
      <c r="T18" s="47">
        <f t="shared" si="5"/>
        <v>31.621378518413035</v>
      </c>
      <c r="U18" s="47">
        <f t="shared" si="6"/>
        <v>0</v>
      </c>
      <c r="V18" s="47"/>
      <c r="W18" s="47">
        <f t="shared" si="8"/>
        <v>31.750393581808968</v>
      </c>
    </row>
    <row r="19" spans="1:23" s="1" customFormat="1" ht="31.5" customHeight="1" x14ac:dyDescent="0.3">
      <c r="A19" s="67" t="s">
        <v>90</v>
      </c>
      <c r="B19" s="69" t="s">
        <v>52</v>
      </c>
      <c r="C19" s="18" t="s">
        <v>13</v>
      </c>
      <c r="D19" s="43">
        <f>SUM(E19:G19)</f>
        <v>11677925</v>
      </c>
      <c r="E19" s="43">
        <v>200000</v>
      </c>
      <c r="F19" s="43">
        <v>0</v>
      </c>
      <c r="G19" s="43">
        <v>11477925</v>
      </c>
      <c r="H19" s="19">
        <f>SUM(I19:K19)</f>
        <v>24628478</v>
      </c>
      <c r="I19" s="19">
        <v>200000</v>
      </c>
      <c r="J19" s="19">
        <v>0</v>
      </c>
      <c r="K19" s="19">
        <v>24428478</v>
      </c>
      <c r="L19" s="19">
        <f>SUM(M19:O19)</f>
        <v>7604838.2599999998</v>
      </c>
      <c r="M19" s="19">
        <v>0</v>
      </c>
      <c r="N19" s="19">
        <v>0</v>
      </c>
      <c r="O19" s="19">
        <v>7604838.2599999998</v>
      </c>
      <c r="P19" s="47">
        <f t="shared" si="1"/>
        <v>65.121485709147805</v>
      </c>
      <c r="Q19" s="47">
        <f t="shared" si="2"/>
        <v>0</v>
      </c>
      <c r="R19" s="47"/>
      <c r="S19" s="47">
        <f t="shared" si="4"/>
        <v>66.256211466793872</v>
      </c>
      <c r="T19" s="47">
        <f t="shared" si="5"/>
        <v>30.878230721362481</v>
      </c>
      <c r="U19" s="47">
        <f t="shared" si="6"/>
        <v>0</v>
      </c>
      <c r="V19" s="47"/>
      <c r="W19" s="47">
        <f t="shared" si="8"/>
        <v>31.131035916359583</v>
      </c>
    </row>
    <row r="20" spans="1:23" s="1" customFormat="1" ht="32.25" customHeight="1" x14ac:dyDescent="0.3">
      <c r="A20" s="68"/>
      <c r="B20" s="70"/>
      <c r="C20" s="18" t="s">
        <v>58</v>
      </c>
      <c r="D20" s="43">
        <f>SUM(E20:G20)</f>
        <v>10752730</v>
      </c>
      <c r="E20" s="43">
        <v>0</v>
      </c>
      <c r="F20" s="43">
        <v>0</v>
      </c>
      <c r="G20" s="43">
        <v>10752730</v>
      </c>
      <c r="H20" s="19">
        <f>SUM(I20:K20)</f>
        <v>24591191</v>
      </c>
      <c r="I20" s="19">
        <v>0</v>
      </c>
      <c r="J20" s="19">
        <v>0</v>
      </c>
      <c r="K20" s="19">
        <v>24591191</v>
      </c>
      <c r="L20" s="19">
        <f>SUM(M20:O20)</f>
        <v>7959099.5800000001</v>
      </c>
      <c r="M20" s="19">
        <v>0</v>
      </c>
      <c r="N20" s="19">
        <v>0</v>
      </c>
      <c r="O20" s="19">
        <v>7959099.5800000001</v>
      </c>
      <c r="P20" s="47">
        <f t="shared" ref="P20" si="20">L20/D20*100</f>
        <v>74.019338158774559</v>
      </c>
      <c r="Q20" s="47"/>
      <c r="R20" s="47"/>
      <c r="S20" s="47">
        <f t="shared" ref="S20" si="21">O20/G20*100</f>
        <v>74.019338158774559</v>
      </c>
      <c r="T20" s="47">
        <f t="shared" ref="T20" si="22">L20/H20*100</f>
        <v>32.365653131643768</v>
      </c>
      <c r="U20" s="47"/>
      <c r="V20" s="47"/>
      <c r="W20" s="47">
        <f t="shared" ref="W20" si="23">O20/K20*100</f>
        <v>32.365653131643768</v>
      </c>
    </row>
  </sheetData>
  <mergeCells count="11">
    <mergeCell ref="A19:A20"/>
    <mergeCell ref="B19:B20"/>
    <mergeCell ref="B5:C5"/>
    <mergeCell ref="A1:W1"/>
    <mergeCell ref="P2:S2"/>
    <mergeCell ref="L2:O2"/>
    <mergeCell ref="A2:A3"/>
    <mergeCell ref="C2:C3"/>
    <mergeCell ref="T2:W2"/>
    <mergeCell ref="H2:K2"/>
    <mergeCell ref="D2:G2"/>
  </mergeCells>
  <pageMargins left="0" right="0" top="0.19685039370078741" bottom="0" header="0.31496062992125984" footer="0.31496062992125984"/>
  <pageSetup paperSize="9" scale="44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0" t="s">
        <v>42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32.25" customHeight="1" x14ac:dyDescent="0.25">
      <c r="A2" s="92" t="s">
        <v>0</v>
      </c>
      <c r="B2" s="5" t="s">
        <v>1</v>
      </c>
      <c r="C2" s="93" t="s">
        <v>18</v>
      </c>
      <c r="D2" s="94" t="s">
        <v>39</v>
      </c>
      <c r="E2" s="94"/>
      <c r="F2" s="94"/>
      <c r="G2" s="95" t="s">
        <v>47</v>
      </c>
      <c r="H2" s="95"/>
      <c r="I2" s="95"/>
      <c r="J2" s="96" t="s">
        <v>45</v>
      </c>
      <c r="K2" s="97"/>
      <c r="L2" s="98"/>
      <c r="M2" s="99" t="s">
        <v>40</v>
      </c>
      <c r="N2" s="99" t="s">
        <v>41</v>
      </c>
    </row>
    <row r="3" spans="1:14" ht="25.5" x14ac:dyDescent="0.25">
      <c r="A3" s="92"/>
      <c r="B3" s="6" t="s">
        <v>2</v>
      </c>
      <c r="C3" s="93"/>
      <c r="D3" s="7" t="s">
        <v>23</v>
      </c>
      <c r="E3" s="7" t="s">
        <v>24</v>
      </c>
      <c r="F3" s="7" t="s">
        <v>25</v>
      </c>
      <c r="G3" s="7" t="s">
        <v>23</v>
      </c>
      <c r="H3" s="7" t="s">
        <v>24</v>
      </c>
      <c r="I3" s="7" t="s">
        <v>25</v>
      </c>
      <c r="J3" s="7" t="s">
        <v>23</v>
      </c>
      <c r="K3" s="7" t="s">
        <v>24</v>
      </c>
      <c r="L3" s="7" t="s">
        <v>25</v>
      </c>
      <c r="M3" s="100"/>
      <c r="N3" s="100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9" t="s">
        <v>43</v>
      </c>
      <c r="C5" s="89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20</v>
      </c>
      <c r="C6" s="14" t="s">
        <v>46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44</v>
      </c>
      <c r="C7" s="14" t="s">
        <v>46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8" t="s">
        <v>0</v>
      </c>
      <c r="B1" s="24" t="s">
        <v>1</v>
      </c>
      <c r="C1" s="109" t="s">
        <v>18</v>
      </c>
      <c r="D1" s="110" t="s">
        <v>62</v>
      </c>
      <c r="E1" s="110"/>
      <c r="F1" s="110"/>
      <c r="G1" s="110"/>
      <c r="H1" s="110" t="s">
        <v>63</v>
      </c>
      <c r="I1" s="110"/>
      <c r="J1" s="110"/>
      <c r="K1" s="110"/>
      <c r="L1" s="111" t="s">
        <v>73</v>
      </c>
      <c r="M1" s="112"/>
      <c r="N1" s="112"/>
      <c r="O1" s="113"/>
      <c r="P1" s="105" t="s">
        <v>64</v>
      </c>
      <c r="Q1" s="105"/>
      <c r="R1" s="105"/>
      <c r="S1" s="105"/>
      <c r="T1" s="105" t="s">
        <v>65</v>
      </c>
      <c r="U1" s="106"/>
      <c r="V1" s="106"/>
      <c r="W1" s="106"/>
    </row>
    <row r="2" spans="1:23" ht="22.5" x14ac:dyDescent="0.25">
      <c r="A2" s="108"/>
      <c r="B2" s="24" t="s">
        <v>2</v>
      </c>
      <c r="C2" s="109"/>
      <c r="D2" s="25" t="s">
        <v>23</v>
      </c>
      <c r="E2" s="25" t="s">
        <v>24</v>
      </c>
      <c r="F2" s="25" t="s">
        <v>48</v>
      </c>
      <c r="G2" s="25" t="s">
        <v>25</v>
      </c>
      <c r="H2" s="25" t="s">
        <v>23</v>
      </c>
      <c r="I2" s="25" t="s">
        <v>24</v>
      </c>
      <c r="J2" s="25" t="s">
        <v>48</v>
      </c>
      <c r="K2" s="25" t="s">
        <v>25</v>
      </c>
      <c r="L2" s="25" t="s">
        <v>23</v>
      </c>
      <c r="M2" s="25" t="s">
        <v>24</v>
      </c>
      <c r="N2" s="25" t="s">
        <v>48</v>
      </c>
      <c r="O2" s="25" t="s">
        <v>25</v>
      </c>
      <c r="P2" s="25" t="s">
        <v>23</v>
      </c>
      <c r="Q2" s="25" t="s">
        <v>24</v>
      </c>
      <c r="R2" s="25" t="s">
        <v>48</v>
      </c>
      <c r="S2" s="25" t="s">
        <v>25</v>
      </c>
      <c r="T2" s="25" t="s">
        <v>23</v>
      </c>
      <c r="U2" s="26" t="s">
        <v>24</v>
      </c>
      <c r="V2" s="25" t="s">
        <v>48</v>
      </c>
      <c r="W2" s="25" t="s">
        <v>25</v>
      </c>
    </row>
    <row r="3" spans="1:23" x14ac:dyDescent="0.25">
      <c r="A3" s="22" t="s">
        <v>3</v>
      </c>
      <c r="B3" s="22" t="s">
        <v>14</v>
      </c>
      <c r="C3" s="22" t="s">
        <v>27</v>
      </c>
      <c r="D3" s="22" t="s">
        <v>29</v>
      </c>
      <c r="E3" s="22" t="s">
        <v>16</v>
      </c>
      <c r="F3" s="22" t="s">
        <v>30</v>
      </c>
      <c r="G3" s="22" t="s">
        <v>30</v>
      </c>
      <c r="H3" s="22" t="s">
        <v>38</v>
      </c>
      <c r="I3" s="22" t="s">
        <v>31</v>
      </c>
      <c r="J3" s="22" t="s">
        <v>32</v>
      </c>
      <c r="K3" s="22" t="s">
        <v>33</v>
      </c>
      <c r="L3" s="22" t="s">
        <v>34</v>
      </c>
      <c r="M3" s="22" t="s">
        <v>35</v>
      </c>
      <c r="N3" s="22" t="s">
        <v>36</v>
      </c>
      <c r="O3" s="22" t="s">
        <v>37</v>
      </c>
      <c r="P3" s="22" t="s">
        <v>17</v>
      </c>
      <c r="Q3" s="22" t="s">
        <v>31</v>
      </c>
      <c r="R3" s="22" t="s">
        <v>61</v>
      </c>
      <c r="S3" s="22" t="s">
        <v>32</v>
      </c>
      <c r="T3" s="22" t="s">
        <v>33</v>
      </c>
      <c r="U3" s="22" t="s">
        <v>66</v>
      </c>
      <c r="V3" s="22" t="s">
        <v>54</v>
      </c>
      <c r="W3" s="22" t="s">
        <v>60</v>
      </c>
    </row>
    <row r="4" spans="1:23" x14ac:dyDescent="0.25">
      <c r="A4" s="107" t="s">
        <v>26</v>
      </c>
      <c r="B4" s="107"/>
      <c r="C4" s="107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89" t="s">
        <v>9</v>
      </c>
      <c r="C5" s="89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5</v>
      </c>
      <c r="B6" s="30" t="s">
        <v>53</v>
      </c>
      <c r="C6" s="5" t="s">
        <v>59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14</v>
      </c>
      <c r="B7" s="89" t="s">
        <v>67</v>
      </c>
      <c r="C7" s="89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6</v>
      </c>
      <c r="B8" s="32" t="s">
        <v>68</v>
      </c>
      <c r="C8" s="5" t="s">
        <v>59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7</v>
      </c>
      <c r="B9" s="32" t="s">
        <v>69</v>
      </c>
      <c r="C9" s="5" t="s">
        <v>59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27</v>
      </c>
      <c r="B10" s="21" t="s">
        <v>10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70</v>
      </c>
      <c r="B11" s="32" t="s">
        <v>71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27</v>
      </c>
      <c r="B12" s="89" t="s">
        <v>11</v>
      </c>
      <c r="C12" s="89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28</v>
      </c>
      <c r="B13" s="36" t="s">
        <v>15</v>
      </c>
      <c r="C13" s="5" t="s">
        <v>59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17</v>
      </c>
      <c r="B14" s="101" t="s">
        <v>12</v>
      </c>
      <c r="C14" s="102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99" t="s">
        <v>19</v>
      </c>
      <c r="B15" s="32" t="s">
        <v>72</v>
      </c>
      <c r="C15" s="5" t="s">
        <v>59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03"/>
      <c r="B16" s="32" t="s">
        <v>55</v>
      </c>
      <c r="C16" s="5" t="s">
        <v>59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03"/>
      <c r="B17" s="32" t="s">
        <v>56</v>
      </c>
      <c r="C17" s="5" t="s">
        <v>59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04"/>
      <c r="B18" s="32" t="s">
        <v>57</v>
      </c>
      <c r="C18" s="5" t="s">
        <v>59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Glava1</cp:lastModifiedBy>
  <cp:lastPrinted>2022-05-11T12:21:09Z</cp:lastPrinted>
  <dcterms:created xsi:type="dcterms:W3CDTF">2012-05-22T08:33:39Z</dcterms:created>
  <dcterms:modified xsi:type="dcterms:W3CDTF">2022-06-27T12:15:11Z</dcterms:modified>
</cp:coreProperties>
</file>