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бмен\Пресс-служба\4.ДЛЯ РАЗМЕЩЕНИЯ НА САЙТЕ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8" i="33"/>
  <c r="W9" i="33"/>
  <c r="W10" i="33"/>
  <c r="W12" i="33"/>
  <c r="W13" i="33"/>
  <c r="W14" i="33"/>
  <c r="Q7" i="33"/>
  <c r="S7" i="33"/>
  <c r="S8" i="33"/>
  <c r="S9" i="33"/>
  <c r="S10" i="33"/>
  <c r="S12" i="33"/>
  <c r="S13" i="33"/>
  <c r="S14" i="33"/>
  <c r="E6" i="33" l="1"/>
  <c r="F6" i="33"/>
  <c r="G6" i="33"/>
  <c r="I6" i="33"/>
  <c r="J6" i="33"/>
  <c r="K6" i="33"/>
  <c r="M6" i="33"/>
  <c r="N6" i="33"/>
  <c r="O6" i="33"/>
  <c r="L9" i="33"/>
  <c r="L10" i="33"/>
  <c r="D9" i="33"/>
  <c r="D10" i="33"/>
  <c r="H9" i="33"/>
  <c r="H10" i="33"/>
  <c r="S6" i="33" l="1"/>
  <c r="W6" i="33"/>
  <c r="U6" i="33"/>
  <c r="Q6" i="33"/>
  <c r="T10" i="33"/>
  <c r="P10" i="33"/>
  <c r="P9" i="33"/>
  <c r="T9" i="33"/>
  <c r="E11" i="33"/>
  <c r="F11" i="33"/>
  <c r="G11" i="33"/>
  <c r="I11" i="33"/>
  <c r="J11" i="33"/>
  <c r="K11" i="33"/>
  <c r="M11" i="33"/>
  <c r="N11" i="33"/>
  <c r="O11" i="33"/>
  <c r="L14" i="33"/>
  <c r="H13" i="33"/>
  <c r="H14" i="33"/>
  <c r="D13" i="33"/>
  <c r="D14" i="33"/>
  <c r="L13" i="33"/>
  <c r="P14" i="33" l="1"/>
  <c r="T14" i="33"/>
  <c r="T13" i="33"/>
  <c r="P13" i="33"/>
  <c r="W11" i="33"/>
  <c r="S11" i="33"/>
  <c r="L12" i="33" l="1"/>
  <c r="H12" i="33"/>
  <c r="H11" i="33" s="1"/>
  <c r="D12" i="33"/>
  <c r="D11" i="33" s="1"/>
  <c r="L8" i="33"/>
  <c r="H8" i="33"/>
  <c r="D8" i="33"/>
  <c r="D7" i="33"/>
  <c r="L7" i="33"/>
  <c r="H7" i="33"/>
  <c r="P8" i="33" l="1"/>
  <c r="T8" i="33"/>
  <c r="H6" i="33"/>
  <c r="T7" i="33"/>
  <c r="P7" i="33"/>
  <c r="P12" i="33"/>
  <c r="T12" i="33"/>
  <c r="L6" i="33"/>
  <c r="D6" i="33"/>
  <c r="L11" i="33"/>
  <c r="P11" i="33" l="1"/>
  <c r="T11" i="33"/>
  <c r="P6" i="33"/>
  <c r="T6" i="33"/>
  <c r="E5" i="33" l="1"/>
  <c r="F5" i="33"/>
  <c r="G5" i="33"/>
  <c r="D5" i="33" l="1"/>
  <c r="I5" i="33" l="1"/>
  <c r="J5" i="33"/>
  <c r="K5" i="33"/>
  <c r="N5" i="33"/>
  <c r="O5" i="33" l="1"/>
  <c r="M5" i="33"/>
  <c r="U5" i="33" l="1"/>
  <c r="Q5" i="33"/>
  <c r="W5" i="33"/>
  <c r="S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l="1"/>
  <c r="P5" i="33"/>
  <c r="X5" i="33"/>
</calcChain>
</file>

<file path=xl/sharedStrings.xml><?xml version="1.0" encoding="utf-8"?>
<sst xmlns="http://schemas.openxmlformats.org/spreadsheetml/2006/main" count="186" uniqueCount="99">
  <si>
    <t>№ п/п</t>
  </si>
  <si>
    <t>Наименование программы</t>
  </si>
  <si>
    <t>Запланированные мероприятия</t>
  </si>
  <si>
    <t>ДЖКХ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</si>
  <si>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</si>
  <si>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</si>
  <si>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</si>
  <si>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</si>
  <si>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</si>
  <si>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</si>
  <si>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</si>
  <si>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</si>
  <si>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</si>
  <si>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</si>
  <si>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</si>
  <si>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</si>
  <si>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</si>
  <si>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</si>
  <si>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</si>
  <si>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</si>
  <si>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</si>
  <si>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</si>
  <si>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</si>
  <si>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</si>
  <si>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</si>
  <si>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</si>
  <si>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</si>
  <si>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</si>
  <si>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</si>
  <si>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</si>
  <si>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</si>
  <si>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</si>
  <si>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</si>
  <si>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</si>
  <si>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</si>
  <si>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</si>
  <si>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</si>
  <si>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</si>
  <si>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</si>
  <si>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</si>
  <si>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</si>
  <si>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</si>
  <si>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</si>
  <si>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</si>
  <si>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</si>
  <si>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</si>
  <si>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</si>
  <si>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</si>
  <si>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</si>
  <si>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</si>
  <si>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</si>
  <si>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</si>
  <si>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</si>
  <si>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</si>
  <si>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</si>
  <si>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</si>
  <si>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</si>
  <si>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</si>
  <si>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</si>
  <si>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</si>
  <si>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</si>
  <si>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</si>
  <si>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</si>
  <si>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</si>
  <si>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</si>
  <si>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</si>
  <si>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</si>
  <si>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</si>
  <si>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</si>
  <si>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</si>
  <si>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</si>
  <si>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</si>
  <si>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</si>
  <si>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</si>
  <si>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</si>
  <si>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</si>
  <si>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</si>
  <si>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</si>
  <si>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</si>
  <si>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</si>
  <si>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</si>
  <si>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</si>
  <si>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</si>
  <si>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</si>
  <si>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</si>
  <si>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</si>
  <si>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</si>
  <si>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</si>
  <si>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</si>
  <si>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</si>
  <si>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</si>
  <si>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</si>
  <si>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Приобретение нежилых помещений под размещение участковых пунктов полиции</t>
  </si>
  <si>
    <t>9.1.3</t>
  </si>
  <si>
    <t>9.1.4</t>
  </si>
  <si>
    <t>ПЛАН на 1 полугодие 2022 года                                                                                                                                         (рублей)</t>
  </si>
  <si>
    <t>Освоение на 01.05.2022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</si>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</sst>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40" fillId="0" borderId="0" xfId="0" applyFont="1" applyFill="1" applyBorder="1" applyAlignment="1">
      <alignment horizontal="justify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9.140625" style="4" customWidth="1"/>
    <col min="2" max="2" width="80.28515625" style="62" customWidth="1"/>
    <col min="3" max="3" width="13.140625" style="2" customWidth="1"/>
    <col min="4" max="4" width="22.42578125" style="44" customWidth="1"/>
    <col min="5" max="5" width="22.140625" style="44" customWidth="1"/>
    <col min="6" max="6" width="19.85546875" style="44" customWidth="1"/>
    <col min="7" max="7" width="22.42578125" style="44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5" s="18" customFormat="1" ht="37.5" customHeight="1" x14ac:dyDescent="0.3">
      <c r="A1" s="76" t="s">
        <v>98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5" s="1" customFormat="1" ht="46.5" customHeight="1" x14ac:dyDescent="0.3">
      <c r="A2" s="82" t="s">
        <v>0</v>
      </c>
      <c r="B2" s="58" t="s">
        <v>1</v>
      </c>
      <c r="C2" s="83" t="s">
        <v>19</v>
      </c>
      <c r="D2" s="90" t="s">
        <v>95</v>
      </c>
      <c r="E2" s="91"/>
      <c r="F2" s="91"/>
      <c r="G2" s="92"/>
      <c r="H2" s="87" t="s">
        <v>85</v>
      </c>
      <c r="I2" s="88"/>
      <c r="J2" s="88"/>
      <c r="K2" s="89"/>
      <c r="L2" s="81" t="s">
        <v>96</v>
      </c>
      <c r="M2" s="81"/>
      <c r="N2" s="81"/>
      <c r="O2" s="81"/>
      <c r="P2" s="78" t="s">
        <v>97</v>
      </c>
      <c r="Q2" s="79"/>
      <c r="R2" s="79"/>
      <c r="S2" s="80"/>
      <c r="T2" s="84" t="s">
        <v>86</v>
      </c>
      <c r="U2" s="85"/>
      <c r="V2" s="85"/>
      <c r="W2" s="86"/>
      <c r="X2" s="73" t="s">
        <v>53</v>
      </c>
    </row>
    <row r="3" spans="1:25" s="1" customFormat="1" ht="37.5" x14ac:dyDescent="0.3">
      <c r="A3" s="82"/>
      <c r="B3" s="59" t="s">
        <v>2</v>
      </c>
      <c r="C3" s="83"/>
      <c r="D3" s="43" t="s">
        <v>23</v>
      </c>
      <c r="E3" s="43" t="s">
        <v>24</v>
      </c>
      <c r="F3" s="43" t="s">
        <v>50</v>
      </c>
      <c r="G3" s="43" t="s">
        <v>25</v>
      </c>
      <c r="H3" s="70" t="s">
        <v>23</v>
      </c>
      <c r="I3" s="70" t="s">
        <v>24</v>
      </c>
      <c r="J3" s="70" t="s">
        <v>50</v>
      </c>
      <c r="K3" s="70" t="s">
        <v>25</v>
      </c>
      <c r="L3" s="42" t="s">
        <v>23</v>
      </c>
      <c r="M3" s="42" t="s">
        <v>24</v>
      </c>
      <c r="N3" s="42" t="s">
        <v>50</v>
      </c>
      <c r="O3" s="42" t="s">
        <v>25</v>
      </c>
      <c r="P3" s="42" t="s">
        <v>23</v>
      </c>
      <c r="Q3" s="42" t="s">
        <v>24</v>
      </c>
      <c r="R3" s="42" t="s">
        <v>50</v>
      </c>
      <c r="S3" s="42" t="s">
        <v>25</v>
      </c>
      <c r="T3" s="42" t="s">
        <v>23</v>
      </c>
      <c r="U3" s="42" t="s">
        <v>24</v>
      </c>
      <c r="V3" s="42" t="s">
        <v>50</v>
      </c>
      <c r="W3" s="42" t="s">
        <v>25</v>
      </c>
      <c r="X3" s="74"/>
    </row>
    <row r="4" spans="1:25" s="1" customFormat="1" x14ac:dyDescent="0.3">
      <c r="A4" s="69" t="s">
        <v>5</v>
      </c>
      <c r="B4" s="60" t="s">
        <v>15</v>
      </c>
      <c r="C4" s="69" t="s">
        <v>27</v>
      </c>
      <c r="D4" s="57">
        <v>4</v>
      </c>
      <c r="E4" s="57">
        <v>5</v>
      </c>
      <c r="F4" s="57">
        <v>6</v>
      </c>
      <c r="G4" s="57" t="s">
        <v>40</v>
      </c>
      <c r="H4" s="69" t="s">
        <v>18</v>
      </c>
      <c r="I4" s="69" t="s">
        <v>31</v>
      </c>
      <c r="J4" s="69" t="s">
        <v>34</v>
      </c>
      <c r="K4" s="69" t="s">
        <v>35</v>
      </c>
      <c r="L4" s="69" t="s">
        <v>36</v>
      </c>
      <c r="M4" s="69" t="s">
        <v>37</v>
      </c>
      <c r="N4" s="69" t="s">
        <v>38</v>
      </c>
      <c r="O4" s="69" t="s">
        <v>39</v>
      </c>
      <c r="P4" s="69"/>
      <c r="Q4" s="69"/>
      <c r="R4" s="69"/>
      <c r="S4" s="69"/>
      <c r="T4" s="69" t="s">
        <v>76</v>
      </c>
      <c r="U4" s="69" t="s">
        <v>77</v>
      </c>
      <c r="V4" s="69" t="s">
        <v>63</v>
      </c>
      <c r="W4" s="69" t="s">
        <v>78</v>
      </c>
      <c r="X4" s="41">
        <v>20</v>
      </c>
    </row>
    <row r="5" spans="1:25" s="1" customFormat="1" ht="66" customHeight="1" x14ac:dyDescent="0.3">
      <c r="A5" s="47" t="s">
        <v>31</v>
      </c>
      <c r="B5" s="75" t="s">
        <v>84</v>
      </c>
      <c r="C5" s="75"/>
      <c r="D5" s="48">
        <f t="shared" ref="D5:O5" si="0">D6+D11</f>
        <v>6808156</v>
      </c>
      <c r="E5" s="48">
        <f t="shared" si="0"/>
        <v>44800</v>
      </c>
      <c r="F5" s="48">
        <f t="shared" si="0"/>
        <v>0</v>
      </c>
      <c r="G5" s="48">
        <f t="shared" si="0"/>
        <v>6763356</v>
      </c>
      <c r="H5" s="48">
        <f t="shared" si="0"/>
        <v>9071195</v>
      </c>
      <c r="I5" s="48">
        <f t="shared" si="0"/>
        <v>96400</v>
      </c>
      <c r="J5" s="48">
        <f t="shared" si="0"/>
        <v>0</v>
      </c>
      <c r="K5" s="48">
        <f t="shared" si="0"/>
        <v>8974795</v>
      </c>
      <c r="L5" s="48">
        <f t="shared" si="0"/>
        <v>633082.18999999994</v>
      </c>
      <c r="M5" s="48">
        <f t="shared" si="0"/>
        <v>0</v>
      </c>
      <c r="N5" s="48">
        <f t="shared" si="0"/>
        <v>0</v>
      </c>
      <c r="O5" s="48">
        <f t="shared" si="0"/>
        <v>633082.18999999994</v>
      </c>
      <c r="P5" s="45">
        <f t="shared" ref="P5:P14" si="1">L5/D5*100</f>
        <v>9.2988790209860053</v>
      </c>
      <c r="Q5" s="45">
        <f t="shared" ref="Q5:Q7" si="2">M5/E5*100</f>
        <v>0</v>
      </c>
      <c r="R5" s="45"/>
      <c r="S5" s="45">
        <f t="shared" ref="S5:S14" si="3">O5/G5*100</f>
        <v>9.3604741492241423</v>
      </c>
      <c r="T5" s="45">
        <f t="shared" ref="T5:T14" si="4">L5/H5*100</f>
        <v>6.9790384839042696</v>
      </c>
      <c r="U5" s="45">
        <f t="shared" ref="U5:U7" si="5">M5/I5*100</f>
        <v>0</v>
      </c>
      <c r="V5" s="45"/>
      <c r="W5" s="45">
        <f t="shared" ref="W5:W14" si="6">O5/K5*100</f>
        <v>7.0540016791469888</v>
      </c>
      <c r="X5" s="46">
        <f>T5/H5*100</f>
        <v>7.6936263457066787E-5</v>
      </c>
    </row>
    <row r="6" spans="1:25" s="50" customFormat="1" ht="27" customHeight="1" x14ac:dyDescent="0.3">
      <c r="A6" s="47" t="s">
        <v>32</v>
      </c>
      <c r="B6" s="61" t="s">
        <v>22</v>
      </c>
      <c r="C6" s="56"/>
      <c r="D6" s="48">
        <f>SUM(D7:D10)</f>
        <v>6395913</v>
      </c>
      <c r="E6" s="48">
        <f t="shared" ref="E6:O6" si="7">SUM(E7:E10)</f>
        <v>44800</v>
      </c>
      <c r="F6" s="48">
        <f t="shared" si="7"/>
        <v>0</v>
      </c>
      <c r="G6" s="48">
        <f t="shared" si="7"/>
        <v>6351113</v>
      </c>
      <c r="H6" s="48">
        <f t="shared" si="7"/>
        <v>8646295</v>
      </c>
      <c r="I6" s="48">
        <f t="shared" si="7"/>
        <v>96400</v>
      </c>
      <c r="J6" s="48">
        <f t="shared" si="7"/>
        <v>0</v>
      </c>
      <c r="K6" s="48">
        <f t="shared" si="7"/>
        <v>8549895</v>
      </c>
      <c r="L6" s="48">
        <f t="shared" si="7"/>
        <v>578244.18999999994</v>
      </c>
      <c r="M6" s="48">
        <f t="shared" si="7"/>
        <v>0</v>
      </c>
      <c r="N6" s="48">
        <f t="shared" si="7"/>
        <v>0</v>
      </c>
      <c r="O6" s="48">
        <f t="shared" si="7"/>
        <v>578244.18999999994</v>
      </c>
      <c r="P6" s="45">
        <f t="shared" si="1"/>
        <v>9.0408388919611635</v>
      </c>
      <c r="Q6" s="45">
        <f t="shared" si="2"/>
        <v>0</v>
      </c>
      <c r="R6" s="45"/>
      <c r="S6" s="45">
        <f t="shared" si="3"/>
        <v>9.1046119003078676</v>
      </c>
      <c r="T6" s="45">
        <f t="shared" si="4"/>
        <v>6.6877684603636576</v>
      </c>
      <c r="U6" s="45">
        <f t="shared" si="5"/>
        <v>0</v>
      </c>
      <c r="V6" s="45"/>
      <c r="W6" s="45">
        <f t="shared" si="6"/>
        <v>6.7631729980309698</v>
      </c>
      <c r="X6" s="49"/>
    </row>
    <row r="7" spans="1:25" s="1" customFormat="1" ht="24.75" customHeight="1" x14ac:dyDescent="0.3">
      <c r="A7" s="66" t="s">
        <v>61</v>
      </c>
      <c r="B7" s="53" t="s">
        <v>51</v>
      </c>
      <c r="C7" s="54" t="s">
        <v>14</v>
      </c>
      <c r="D7" s="55">
        <f>SUM(E7:G7)</f>
        <v>64100</v>
      </c>
      <c r="E7" s="55">
        <v>44800</v>
      </c>
      <c r="F7" s="55">
        <v>0</v>
      </c>
      <c r="G7" s="55">
        <v>19300</v>
      </c>
      <c r="H7" s="45">
        <f>SUM(I7:K7)</f>
        <v>137800</v>
      </c>
      <c r="I7" s="45">
        <v>96400</v>
      </c>
      <c r="J7" s="45">
        <v>0</v>
      </c>
      <c r="K7" s="45">
        <v>41400</v>
      </c>
      <c r="L7" s="46">
        <f>SUM(M7:O7)</f>
        <v>0</v>
      </c>
      <c r="M7" s="46">
        <v>0</v>
      </c>
      <c r="N7" s="46">
        <v>0</v>
      </c>
      <c r="O7" s="46">
        <v>0</v>
      </c>
      <c r="P7" s="45">
        <f t="shared" si="1"/>
        <v>0</v>
      </c>
      <c r="Q7" s="45">
        <f t="shared" si="2"/>
        <v>0</v>
      </c>
      <c r="R7" s="45"/>
      <c r="S7" s="45">
        <f t="shared" si="3"/>
        <v>0</v>
      </c>
      <c r="T7" s="45">
        <f t="shared" si="4"/>
        <v>0</v>
      </c>
      <c r="U7" s="45">
        <f t="shared" si="5"/>
        <v>0</v>
      </c>
      <c r="V7" s="45"/>
      <c r="W7" s="45">
        <f t="shared" si="6"/>
        <v>0</v>
      </c>
      <c r="X7" s="52"/>
    </row>
    <row r="8" spans="1:25" s="1" customFormat="1" ht="116.25" customHeight="1" x14ac:dyDescent="0.3">
      <c r="A8" s="68" t="s">
        <v>33</v>
      </c>
      <c r="B8" s="71" t="s">
        <v>79</v>
      </c>
      <c r="C8" s="54" t="s">
        <v>3</v>
      </c>
      <c r="D8" s="55">
        <f>SUM(E8:G8)</f>
        <v>1030030</v>
      </c>
      <c r="E8" s="55">
        <v>0</v>
      </c>
      <c r="F8" s="55">
        <v>0</v>
      </c>
      <c r="G8" s="55">
        <v>1030030</v>
      </c>
      <c r="H8" s="45">
        <f>SUM(I8:K8)</f>
        <v>3206712</v>
      </c>
      <c r="I8" s="45">
        <v>0</v>
      </c>
      <c r="J8" s="45">
        <v>0</v>
      </c>
      <c r="K8" s="45">
        <v>3206712</v>
      </c>
      <c r="L8" s="46">
        <f>SUM(M8:O8)</f>
        <v>578244.18999999994</v>
      </c>
      <c r="M8" s="46">
        <v>0</v>
      </c>
      <c r="N8" s="46">
        <v>0</v>
      </c>
      <c r="O8" s="46">
        <v>578244.18999999994</v>
      </c>
      <c r="P8" s="45">
        <f t="shared" si="1"/>
        <v>56.138577517159696</v>
      </c>
      <c r="Q8" s="45"/>
      <c r="R8" s="45"/>
      <c r="S8" s="45">
        <f t="shared" si="3"/>
        <v>56.138577517159696</v>
      </c>
      <c r="T8" s="45">
        <f t="shared" si="4"/>
        <v>18.03230817111109</v>
      </c>
      <c r="U8" s="45"/>
      <c r="V8" s="45"/>
      <c r="W8" s="45">
        <f t="shared" si="6"/>
        <v>18.03230817111109</v>
      </c>
      <c r="X8" s="52"/>
      <c r="Y8" s="72"/>
    </row>
    <row r="9" spans="1:25" s="1" customFormat="1" ht="66" customHeight="1" x14ac:dyDescent="0.3">
      <c r="A9" s="66" t="s">
        <v>93</v>
      </c>
      <c r="B9" s="71" t="s">
        <v>91</v>
      </c>
      <c r="C9" s="54" t="s">
        <v>14</v>
      </c>
      <c r="D9" s="55">
        <f t="shared" ref="D9:D10" si="8">SUM(E9:G9)</f>
        <v>44265</v>
      </c>
      <c r="E9" s="55">
        <v>0</v>
      </c>
      <c r="F9" s="55">
        <v>0</v>
      </c>
      <c r="G9" s="55">
        <v>44265</v>
      </c>
      <c r="H9" s="45">
        <f t="shared" ref="H9:H10" si="9">SUM(I9:K9)</f>
        <v>44265</v>
      </c>
      <c r="I9" s="45">
        <v>0</v>
      </c>
      <c r="J9" s="45">
        <v>0</v>
      </c>
      <c r="K9" s="45">
        <v>44265</v>
      </c>
      <c r="L9" s="46">
        <f t="shared" ref="L9:L10" si="10">SUM(M9:O9)</f>
        <v>0</v>
      </c>
      <c r="M9" s="46">
        <v>0</v>
      </c>
      <c r="N9" s="46">
        <v>0</v>
      </c>
      <c r="O9" s="46">
        <v>0</v>
      </c>
      <c r="P9" s="45">
        <f t="shared" si="1"/>
        <v>0</v>
      </c>
      <c r="Q9" s="45"/>
      <c r="R9" s="45"/>
      <c r="S9" s="45">
        <f t="shared" si="3"/>
        <v>0</v>
      </c>
      <c r="T9" s="45">
        <f t="shared" si="4"/>
        <v>0</v>
      </c>
      <c r="U9" s="45"/>
      <c r="V9" s="45"/>
      <c r="W9" s="45">
        <f t="shared" si="6"/>
        <v>0</v>
      </c>
      <c r="X9" s="52"/>
      <c r="Y9" s="72"/>
    </row>
    <row r="10" spans="1:25" s="1" customFormat="1" ht="43.5" customHeight="1" x14ac:dyDescent="0.3">
      <c r="A10" s="68" t="s">
        <v>94</v>
      </c>
      <c r="B10" s="71" t="s">
        <v>92</v>
      </c>
      <c r="C10" s="54" t="s">
        <v>58</v>
      </c>
      <c r="D10" s="55">
        <f t="shared" si="8"/>
        <v>5257518</v>
      </c>
      <c r="E10" s="55">
        <v>0</v>
      </c>
      <c r="F10" s="55">
        <v>0</v>
      </c>
      <c r="G10" s="55">
        <v>5257518</v>
      </c>
      <c r="H10" s="45">
        <f t="shared" si="9"/>
        <v>5257518</v>
      </c>
      <c r="I10" s="45">
        <v>0</v>
      </c>
      <c r="J10" s="45">
        <v>0</v>
      </c>
      <c r="K10" s="45">
        <v>5257518</v>
      </c>
      <c r="L10" s="46">
        <f t="shared" si="10"/>
        <v>0</v>
      </c>
      <c r="M10" s="46">
        <v>0</v>
      </c>
      <c r="N10" s="46">
        <v>0</v>
      </c>
      <c r="O10" s="46">
        <v>0</v>
      </c>
      <c r="P10" s="45">
        <f t="shared" si="1"/>
        <v>0</v>
      </c>
      <c r="Q10" s="45"/>
      <c r="R10" s="45"/>
      <c r="S10" s="45">
        <f t="shared" si="3"/>
        <v>0</v>
      </c>
      <c r="T10" s="45">
        <f t="shared" si="4"/>
        <v>0</v>
      </c>
      <c r="U10" s="45"/>
      <c r="V10" s="45"/>
      <c r="W10" s="45">
        <f t="shared" si="6"/>
        <v>0</v>
      </c>
      <c r="X10" s="52"/>
      <c r="Y10" s="72"/>
    </row>
    <row r="11" spans="1:25" s="50" customFormat="1" ht="42" customHeight="1" x14ac:dyDescent="0.3">
      <c r="A11" s="63" t="s">
        <v>81</v>
      </c>
      <c r="B11" s="64" t="s">
        <v>80</v>
      </c>
      <c r="C11" s="56"/>
      <c r="D11" s="48">
        <f>D12+D13+D14</f>
        <v>412243</v>
      </c>
      <c r="E11" s="48">
        <f t="shared" ref="E11:O11" si="11">E12+E13+E14</f>
        <v>0</v>
      </c>
      <c r="F11" s="48">
        <f t="shared" si="11"/>
        <v>0</v>
      </c>
      <c r="G11" s="48">
        <f t="shared" si="11"/>
        <v>412243</v>
      </c>
      <c r="H11" s="48">
        <f t="shared" si="11"/>
        <v>424900</v>
      </c>
      <c r="I11" s="48">
        <f t="shared" si="11"/>
        <v>0</v>
      </c>
      <c r="J11" s="48">
        <f t="shared" si="11"/>
        <v>0</v>
      </c>
      <c r="K11" s="48">
        <f t="shared" si="11"/>
        <v>424900</v>
      </c>
      <c r="L11" s="48">
        <f t="shared" si="11"/>
        <v>54838</v>
      </c>
      <c r="M11" s="48">
        <f t="shared" si="11"/>
        <v>0</v>
      </c>
      <c r="N11" s="48">
        <f t="shared" si="11"/>
        <v>0</v>
      </c>
      <c r="O11" s="48">
        <f t="shared" si="11"/>
        <v>54838</v>
      </c>
      <c r="P11" s="45">
        <f t="shared" si="1"/>
        <v>13.302348372197951</v>
      </c>
      <c r="Q11" s="45"/>
      <c r="R11" s="45"/>
      <c r="S11" s="45">
        <f t="shared" si="3"/>
        <v>13.302348372197951</v>
      </c>
      <c r="T11" s="45">
        <f t="shared" si="4"/>
        <v>12.906095551894564</v>
      </c>
      <c r="U11" s="45"/>
      <c r="V11" s="45"/>
      <c r="W11" s="45">
        <f t="shared" si="6"/>
        <v>12.906095551894564</v>
      </c>
      <c r="X11" s="51"/>
      <c r="Y11" s="65"/>
    </row>
    <row r="12" spans="1:25" s="1" customFormat="1" ht="37.5" customHeight="1" x14ac:dyDescent="0.3">
      <c r="A12" s="68" t="s">
        <v>83</v>
      </c>
      <c r="B12" s="67" t="s">
        <v>87</v>
      </c>
      <c r="C12" s="54" t="s">
        <v>14</v>
      </c>
      <c r="D12" s="55">
        <f>SUM(E12:G12)</f>
        <v>177200</v>
      </c>
      <c r="E12" s="55">
        <v>0</v>
      </c>
      <c r="F12" s="55">
        <v>0</v>
      </c>
      <c r="G12" s="55">
        <v>177200</v>
      </c>
      <c r="H12" s="45">
        <f>SUM(I12:K12)</f>
        <v>177200</v>
      </c>
      <c r="I12" s="45">
        <v>0</v>
      </c>
      <c r="J12" s="45">
        <v>0</v>
      </c>
      <c r="K12" s="45">
        <v>177200</v>
      </c>
      <c r="L12" s="46">
        <f>SUM(M12:O12)</f>
        <v>9000</v>
      </c>
      <c r="M12" s="46">
        <v>0</v>
      </c>
      <c r="N12" s="46">
        <v>0</v>
      </c>
      <c r="O12" s="46">
        <v>9000</v>
      </c>
      <c r="P12" s="45">
        <f t="shared" si="1"/>
        <v>5.0790067720090297</v>
      </c>
      <c r="Q12" s="45"/>
      <c r="R12" s="45"/>
      <c r="S12" s="45">
        <f t="shared" si="3"/>
        <v>5.0790067720090297</v>
      </c>
      <c r="T12" s="45">
        <f t="shared" si="4"/>
        <v>5.0790067720090297</v>
      </c>
      <c r="U12" s="45"/>
      <c r="V12" s="45"/>
      <c r="W12" s="45">
        <f t="shared" si="6"/>
        <v>5.0790067720090297</v>
      </c>
      <c r="X12" s="52"/>
      <c r="Y12" s="72"/>
    </row>
    <row r="13" spans="1:25" s="1" customFormat="1" ht="42" customHeight="1" x14ac:dyDescent="0.3">
      <c r="A13" s="68" t="s">
        <v>89</v>
      </c>
      <c r="B13" s="67" t="s">
        <v>82</v>
      </c>
      <c r="C13" s="54" t="s">
        <v>62</v>
      </c>
      <c r="D13" s="55">
        <f t="shared" ref="D13:D14" si="12">SUM(E13:G13)</f>
        <v>126443</v>
      </c>
      <c r="E13" s="55">
        <v>0</v>
      </c>
      <c r="F13" s="55">
        <v>0</v>
      </c>
      <c r="G13" s="55">
        <v>126443</v>
      </c>
      <c r="H13" s="45">
        <f t="shared" ref="H13:H14" si="13">SUM(I13:K13)</f>
        <v>126443</v>
      </c>
      <c r="I13" s="45">
        <v>0</v>
      </c>
      <c r="J13" s="45">
        <v>0</v>
      </c>
      <c r="K13" s="45">
        <v>126443</v>
      </c>
      <c r="L13" s="46">
        <f>SUM(M13:O13)</f>
        <v>45838</v>
      </c>
      <c r="M13" s="46">
        <v>0</v>
      </c>
      <c r="N13" s="46">
        <v>0</v>
      </c>
      <c r="O13" s="46">
        <v>45838</v>
      </c>
      <c r="P13" s="45">
        <f t="shared" si="1"/>
        <v>36.251907974344171</v>
      </c>
      <c r="Q13" s="45"/>
      <c r="R13" s="45"/>
      <c r="S13" s="45">
        <f t="shared" si="3"/>
        <v>36.251907974344171</v>
      </c>
      <c r="T13" s="45">
        <f t="shared" si="4"/>
        <v>36.251907974344171</v>
      </c>
      <c r="U13" s="45"/>
      <c r="V13" s="45"/>
      <c r="W13" s="45">
        <f t="shared" si="6"/>
        <v>36.251907974344171</v>
      </c>
      <c r="X13" s="52"/>
      <c r="Y13" s="72"/>
    </row>
    <row r="14" spans="1:25" s="1" customFormat="1" ht="60.75" customHeight="1" x14ac:dyDescent="0.3">
      <c r="A14" s="66" t="s">
        <v>90</v>
      </c>
      <c r="B14" s="53" t="s">
        <v>88</v>
      </c>
      <c r="C14" s="54" t="s">
        <v>4</v>
      </c>
      <c r="D14" s="55">
        <f t="shared" si="12"/>
        <v>108600</v>
      </c>
      <c r="E14" s="55">
        <v>0</v>
      </c>
      <c r="F14" s="55">
        <v>0</v>
      </c>
      <c r="G14" s="55">
        <v>108600</v>
      </c>
      <c r="H14" s="45">
        <f t="shared" si="13"/>
        <v>121257</v>
      </c>
      <c r="I14" s="45">
        <v>0</v>
      </c>
      <c r="J14" s="45">
        <v>0</v>
      </c>
      <c r="K14" s="45">
        <v>121257</v>
      </c>
      <c r="L14" s="46">
        <f>SUM(M14:O14)</f>
        <v>0</v>
      </c>
      <c r="M14" s="46">
        <v>0</v>
      </c>
      <c r="N14" s="46">
        <v>0</v>
      </c>
      <c r="O14" s="46">
        <v>0</v>
      </c>
      <c r="P14" s="45">
        <f t="shared" si="1"/>
        <v>0</v>
      </c>
      <c r="Q14" s="45"/>
      <c r="R14" s="45"/>
      <c r="S14" s="45">
        <f t="shared" si="3"/>
        <v>0</v>
      </c>
      <c r="T14" s="45">
        <f t="shared" si="4"/>
        <v>0</v>
      </c>
      <c r="U14" s="45"/>
      <c r="V14" s="45"/>
      <c r="W14" s="45">
        <f t="shared" si="6"/>
        <v>0</v>
      </c>
      <c r="X14" s="52"/>
      <c r="Y14" s="72"/>
    </row>
  </sheetData>
  <mergeCells count="10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4" t="s">
        <v>44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 x14ac:dyDescent="0.25">
      <c r="A2" s="96" t="s">
        <v>0</v>
      </c>
      <c r="B2" s="5" t="s">
        <v>1</v>
      </c>
      <c r="C2" s="97" t="s">
        <v>19</v>
      </c>
      <c r="D2" s="98" t="s">
        <v>41</v>
      </c>
      <c r="E2" s="98"/>
      <c r="F2" s="98"/>
      <c r="G2" s="99" t="s">
        <v>49</v>
      </c>
      <c r="H2" s="99"/>
      <c r="I2" s="99"/>
      <c r="J2" s="100" t="s">
        <v>47</v>
      </c>
      <c r="K2" s="101"/>
      <c r="L2" s="102"/>
      <c r="M2" s="103" t="s">
        <v>42</v>
      </c>
      <c r="N2" s="103" t="s">
        <v>43</v>
      </c>
    </row>
    <row r="3" spans="1:14" ht="25.5" x14ac:dyDescent="0.25">
      <c r="A3" s="96"/>
      <c r="B3" s="6" t="s">
        <v>2</v>
      </c>
      <c r="C3" s="97"/>
      <c r="D3" s="7" t="s">
        <v>23</v>
      </c>
      <c r="E3" s="7" t="s">
        <v>24</v>
      </c>
      <c r="F3" s="7" t="s">
        <v>25</v>
      </c>
      <c r="G3" s="7" t="s">
        <v>23</v>
      </c>
      <c r="H3" s="7" t="s">
        <v>24</v>
      </c>
      <c r="I3" s="7" t="s">
        <v>25</v>
      </c>
      <c r="J3" s="7" t="s">
        <v>23</v>
      </c>
      <c r="K3" s="7" t="s">
        <v>24</v>
      </c>
      <c r="L3" s="7" t="s">
        <v>25</v>
      </c>
      <c r="M3" s="104"/>
      <c r="N3" s="104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3" t="s">
        <v>45</v>
      </c>
      <c r="C5" s="93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21</v>
      </c>
      <c r="C6" s="14" t="s">
        <v>48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46</v>
      </c>
      <c r="C7" s="14" t="s">
        <v>48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2" t="s">
        <v>0</v>
      </c>
      <c r="B1" s="22" t="s">
        <v>1</v>
      </c>
      <c r="C1" s="113" t="s">
        <v>19</v>
      </c>
      <c r="D1" s="114" t="s">
        <v>64</v>
      </c>
      <c r="E1" s="114"/>
      <c r="F1" s="114"/>
      <c r="G1" s="114"/>
      <c r="H1" s="114" t="s">
        <v>65</v>
      </c>
      <c r="I1" s="114"/>
      <c r="J1" s="114"/>
      <c r="K1" s="114"/>
      <c r="L1" s="115" t="s">
        <v>75</v>
      </c>
      <c r="M1" s="116"/>
      <c r="N1" s="116"/>
      <c r="O1" s="117"/>
      <c r="P1" s="109" t="s">
        <v>66</v>
      </c>
      <c r="Q1" s="109"/>
      <c r="R1" s="109"/>
      <c r="S1" s="109"/>
      <c r="T1" s="109" t="s">
        <v>67</v>
      </c>
      <c r="U1" s="110"/>
      <c r="V1" s="110"/>
      <c r="W1" s="110"/>
    </row>
    <row r="2" spans="1:23" ht="22.5" x14ac:dyDescent="0.25">
      <c r="A2" s="112"/>
      <c r="B2" s="22" t="s">
        <v>2</v>
      </c>
      <c r="C2" s="113"/>
      <c r="D2" s="23" t="s">
        <v>23</v>
      </c>
      <c r="E2" s="23" t="s">
        <v>24</v>
      </c>
      <c r="F2" s="23" t="s">
        <v>50</v>
      </c>
      <c r="G2" s="23" t="s">
        <v>25</v>
      </c>
      <c r="H2" s="23" t="s">
        <v>23</v>
      </c>
      <c r="I2" s="23" t="s">
        <v>24</v>
      </c>
      <c r="J2" s="23" t="s">
        <v>50</v>
      </c>
      <c r="K2" s="23" t="s">
        <v>25</v>
      </c>
      <c r="L2" s="23" t="s">
        <v>23</v>
      </c>
      <c r="M2" s="23" t="s">
        <v>24</v>
      </c>
      <c r="N2" s="23" t="s">
        <v>50</v>
      </c>
      <c r="O2" s="23" t="s">
        <v>25</v>
      </c>
      <c r="P2" s="23" t="s">
        <v>23</v>
      </c>
      <c r="Q2" s="23" t="s">
        <v>24</v>
      </c>
      <c r="R2" s="23" t="s">
        <v>50</v>
      </c>
      <c r="S2" s="23" t="s">
        <v>25</v>
      </c>
      <c r="T2" s="23" t="s">
        <v>23</v>
      </c>
      <c r="U2" s="24" t="s">
        <v>24</v>
      </c>
      <c r="V2" s="23" t="s">
        <v>50</v>
      </c>
      <c r="W2" s="23" t="s">
        <v>25</v>
      </c>
    </row>
    <row r="3" spans="1:23" x14ac:dyDescent="0.25">
      <c r="A3" s="20" t="s">
        <v>5</v>
      </c>
      <c r="B3" s="20" t="s">
        <v>15</v>
      </c>
      <c r="C3" s="20" t="s">
        <v>27</v>
      </c>
      <c r="D3" s="20" t="s">
        <v>29</v>
      </c>
      <c r="E3" s="20" t="s">
        <v>17</v>
      </c>
      <c r="F3" s="20" t="s">
        <v>30</v>
      </c>
      <c r="G3" s="20" t="s">
        <v>30</v>
      </c>
      <c r="H3" s="20" t="s">
        <v>40</v>
      </c>
      <c r="I3" s="20" t="s">
        <v>31</v>
      </c>
      <c r="J3" s="20" t="s">
        <v>34</v>
      </c>
      <c r="K3" s="20" t="s">
        <v>35</v>
      </c>
      <c r="L3" s="20" t="s">
        <v>36</v>
      </c>
      <c r="M3" s="20" t="s">
        <v>37</v>
      </c>
      <c r="N3" s="20" t="s">
        <v>38</v>
      </c>
      <c r="O3" s="20" t="s">
        <v>39</v>
      </c>
      <c r="P3" s="20" t="s">
        <v>18</v>
      </c>
      <c r="Q3" s="20" t="s">
        <v>31</v>
      </c>
      <c r="R3" s="20" t="s">
        <v>63</v>
      </c>
      <c r="S3" s="20" t="s">
        <v>34</v>
      </c>
      <c r="T3" s="20" t="s">
        <v>35</v>
      </c>
      <c r="U3" s="20" t="s">
        <v>68</v>
      </c>
      <c r="V3" s="20" t="s">
        <v>54</v>
      </c>
      <c r="W3" s="20" t="s">
        <v>60</v>
      </c>
    </row>
    <row r="4" spans="1:23" x14ac:dyDescent="0.25">
      <c r="A4" s="111" t="s">
        <v>26</v>
      </c>
      <c r="B4" s="111"/>
      <c r="C4" s="111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93" t="s">
        <v>10</v>
      </c>
      <c r="C5" s="93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7</v>
      </c>
      <c r="B6" s="28" t="s">
        <v>52</v>
      </c>
      <c r="C6" s="5" t="s">
        <v>59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15</v>
      </c>
      <c r="B7" s="93" t="s">
        <v>69</v>
      </c>
      <c r="C7" s="93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8</v>
      </c>
      <c r="B8" s="30" t="s">
        <v>70</v>
      </c>
      <c r="C8" s="5" t="s">
        <v>59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9</v>
      </c>
      <c r="B9" s="30" t="s">
        <v>71</v>
      </c>
      <c r="C9" s="5" t="s">
        <v>59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27</v>
      </c>
      <c r="B10" s="19" t="s">
        <v>11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72</v>
      </c>
      <c r="B11" s="30" t="s">
        <v>73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27</v>
      </c>
      <c r="B12" s="93" t="s">
        <v>12</v>
      </c>
      <c r="C12" s="93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28</v>
      </c>
      <c r="B13" s="34" t="s">
        <v>16</v>
      </c>
      <c r="C13" s="5" t="s">
        <v>59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18</v>
      </c>
      <c r="B14" s="105" t="s">
        <v>13</v>
      </c>
      <c r="C14" s="106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103" t="s">
        <v>20</v>
      </c>
      <c r="B15" s="30" t="s">
        <v>74</v>
      </c>
      <c r="C15" s="5" t="s">
        <v>59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07"/>
      <c r="B16" s="30" t="s">
        <v>55</v>
      </c>
      <c r="C16" s="5" t="s">
        <v>59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07"/>
      <c r="B17" s="30" t="s">
        <v>56</v>
      </c>
      <c r="C17" s="5" t="s">
        <v>59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08"/>
      <c r="B18" s="30" t="s">
        <v>57</v>
      </c>
      <c r="C18" s="5" t="s">
        <v>59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2022-05-11T12:21:09Z</cp:lastPrinted>
  <dcterms:created xsi:type="dcterms:W3CDTF">2012-05-22T08:33:39Z</dcterms:created>
  <dcterms:modified xsi:type="dcterms:W3CDTF">2022-05-16T05:28:36Z</dcterms:modified>
</cp:coreProperties>
</file>