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муниципальные!$A$1:$X$14</definedName>
  </definedNames>
  <calcPr calcId="162913"/>
</workbook>
</file>

<file path=xl/calcChain.xml><?xml version="1.0" encoding="utf-8"?>
<calcChain xmlns="http://schemas.openxmlformats.org/spreadsheetml/2006/main">
  <c r="W6" i="33" l="1"/>
  <c r="W8" i="33"/>
  <c r="W9" i="33"/>
  <c r="W10" i="33"/>
  <c r="W11" i="33"/>
  <c r="W12" i="33"/>
  <c r="W13" i="33"/>
  <c r="W14" i="33"/>
  <c r="S6" i="33"/>
  <c r="S8" i="33"/>
  <c r="S9" i="33"/>
  <c r="S10" i="33"/>
  <c r="S11" i="33"/>
  <c r="S12" i="33"/>
  <c r="S13" i="33"/>
  <c r="S14" i="33"/>
  <c r="D6" i="33"/>
  <c r="D5" i="33" s="1"/>
  <c r="E7" i="33"/>
  <c r="F7" i="33"/>
  <c r="G7" i="33"/>
  <c r="I7" i="33"/>
  <c r="J7" i="33"/>
  <c r="K7" i="33"/>
  <c r="M7" i="33"/>
  <c r="N7" i="33"/>
  <c r="O7" i="33"/>
  <c r="E5" i="33"/>
  <c r="F5" i="33"/>
  <c r="G5" i="33"/>
  <c r="I5" i="33"/>
  <c r="J5" i="33"/>
  <c r="K5" i="33"/>
  <c r="M5" i="33"/>
  <c r="N5" i="33"/>
  <c r="O5" i="33"/>
  <c r="W5" i="33" l="1"/>
  <c r="S5" i="33"/>
  <c r="W7" i="33"/>
  <c r="S7" i="33"/>
  <c r="K4" i="33" l="1"/>
  <c r="G4" i="33"/>
  <c r="L6" i="33"/>
  <c r="H6" i="33"/>
  <c r="H5" i="33" s="1"/>
  <c r="L5" i="33" l="1"/>
  <c r="T6" i="33"/>
  <c r="P6" i="33"/>
  <c r="O4" i="33"/>
  <c r="W4" i="33" l="1"/>
  <c r="S4" i="33"/>
  <c r="T5" i="33"/>
  <c r="P5" i="33"/>
  <c r="L14" i="33" l="1"/>
  <c r="D14" i="33"/>
  <c r="L13" i="33"/>
  <c r="L11" i="33"/>
  <c r="H11" i="33"/>
  <c r="D11" i="33"/>
  <c r="L10" i="33"/>
  <c r="H10" i="33"/>
  <c r="D8" i="33"/>
  <c r="T10" i="33" l="1"/>
  <c r="P14" i="33"/>
  <c r="T11" i="33"/>
  <c r="P11" i="33"/>
  <c r="D9" i="33" l="1"/>
  <c r="D10" i="33"/>
  <c r="P10" i="33" s="1"/>
  <c r="D12" i="33"/>
  <c r="D13" i="33"/>
  <c r="P13" i="33" s="1"/>
  <c r="D7" i="33" l="1"/>
  <c r="D4" i="33" s="1"/>
  <c r="F4" i="33"/>
  <c r="E4" i="33"/>
  <c r="H9" i="33" l="1"/>
  <c r="H12" i="33"/>
  <c r="H13" i="33"/>
  <c r="T13" i="33" s="1"/>
  <c r="H14" i="33"/>
  <c r="T14" i="33" s="1"/>
  <c r="H8" i="33"/>
  <c r="H7" i="33" l="1"/>
  <c r="H4" i="33" s="1"/>
  <c r="I4" i="33"/>
  <c r="J4" i="33"/>
  <c r="N4" i="33" l="1"/>
  <c r="M4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2" i="33" l="1"/>
  <c r="L9" i="33"/>
  <c r="T12" i="33" l="1"/>
  <c r="P12" i="33"/>
  <c r="T9" i="33"/>
  <c r="P9" i="33"/>
  <c r="L8" i="33" l="1"/>
  <c r="T8" i="33" l="1"/>
  <c r="P8" i="33"/>
  <c r="L7" i="33"/>
  <c r="L4" i="33" l="1"/>
  <c r="T7" i="33"/>
  <c r="P7" i="33"/>
  <c r="T4" i="33" l="1"/>
  <c r="P4" i="33"/>
</calcChain>
</file>

<file path=xl/sharedStrings.xml><?xml version="1.0" encoding="utf-8"?>
<sst xmlns="http://schemas.openxmlformats.org/spreadsheetml/2006/main" count="161" uniqueCount="87">
  <si>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</si>
  <si>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</si>
  <si>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</si>
  <si>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</si>
  <si>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</si>
  <si>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</si>
  <si>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</si>
  <si>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</si>
  <si>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</si>
  <si>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</si>
  <si>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</si>
  <si>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</si>
  <si>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</si>
  <si>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</si>
  <si>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</si>
  <si>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</si>
  <si>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</si>
  <si>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</si>
  <si>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</si>
  <si>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</si>
  <si>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</si>
  <si>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</si>
  <si>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</si>
  <si>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</si>
  <si>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</si>
  <si>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</si>
  <si>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</si>
  <si>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</si>
  <si>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</si>
  <si>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</si>
  <si>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</si>
  <si>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</si>
  <si>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</si>
  <si>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</si>
  <si>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</si>
  <si>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11.1</t>
  </si>
  <si>
    <t>11.1.1</t>
  </si>
  <si>
    <t>11.2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</si>
  <si>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</si>
  <si>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</si>
  <si>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</si>
  <si>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</si>
  <si>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</si>
  <si>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</si>
  <si>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</si>
  <si>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</si>
  <si>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</si>
  <si>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</si>
  <si>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</si>
  <si>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</si>
  <si>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</si>
  <si>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</si>
  <si>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</si>
  <si>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</si>
  <si>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</si>
  <si>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</si>
  <si>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</si>
  <si>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</si>
  <si>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</si>
  <si>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</si>
  <si>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</si>
  <si>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</si>
  <si>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</si>
  <si>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</si>
  <si>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</si>
  <si>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</si>
  <si>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</si>
  <si>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</si>
  <si>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</si>
  <si>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</si>
  <si>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</si>
  <si>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</si>
  <si>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</si>
  <si>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</si>
  <si>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</si>
  <si>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</si>
  <si>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</si>
  <si>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</si>
  <si>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</si>
  <si>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</si>
  <si>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</si>
  <si>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11.2.1</t>
  </si>
  <si>
    <t>ПЛАН на 1 кваратал 2022 года                                                                                                                                         (рублей)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</si>
  <si>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</si>
  <si>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</si>
  <si>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% исполнения к плану на 1 квартал 2022 года</t>
  </si>
  <si>
    <t>Освоение на 01.04.2022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</si>
</sst>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4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3" fillId="0" borderId="4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zoomScale="80" zoomScaleNormal="80" zoomScaleSheetLayoutView="5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K21" sqref="K21"/>
    </sheetView>
  </sheetViews>
  <sheetFormatPr defaultRowHeight="18.75" x14ac:dyDescent="0.3"/>
  <cols>
    <col min="1" max="1" width="9.140625" style="4" customWidth="1"/>
    <col min="2" max="2" width="80.28515625" style="62" customWidth="1"/>
    <col min="3" max="3" width="13.140625" style="2" customWidth="1"/>
    <col min="4" max="4" width="22.42578125" style="46" customWidth="1"/>
    <col min="5" max="5" width="22.140625" style="46" customWidth="1"/>
    <col min="6" max="6" width="19.85546875" style="46" customWidth="1"/>
    <col min="7" max="7" width="22.42578125" style="46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3" t="s">
        <v>78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4" s="1" customFormat="1" ht="46.5" customHeight="1" x14ac:dyDescent="0.3">
      <c r="A2" s="79" t="s">
        <v>0</v>
      </c>
      <c r="B2" s="59" t="s">
        <v>1</v>
      </c>
      <c r="C2" s="80" t="s">
        <v>20</v>
      </c>
      <c r="D2" s="87" t="s">
        <v>82</v>
      </c>
      <c r="E2" s="88"/>
      <c r="F2" s="88"/>
      <c r="G2" s="89"/>
      <c r="H2" s="84" t="s">
        <v>83</v>
      </c>
      <c r="I2" s="85"/>
      <c r="J2" s="85"/>
      <c r="K2" s="86"/>
      <c r="L2" s="78" t="s">
        <v>86</v>
      </c>
      <c r="M2" s="78"/>
      <c r="N2" s="78"/>
      <c r="O2" s="78"/>
      <c r="P2" s="75" t="s">
        <v>85</v>
      </c>
      <c r="Q2" s="76"/>
      <c r="R2" s="76"/>
      <c r="S2" s="77"/>
      <c r="T2" s="81" t="s">
        <v>84</v>
      </c>
      <c r="U2" s="82"/>
      <c r="V2" s="82"/>
      <c r="W2" s="83"/>
      <c r="X2" s="90" t="s">
        <v>56</v>
      </c>
    </row>
    <row r="3" spans="1:24" s="1" customFormat="1" ht="37.5" x14ac:dyDescent="0.3">
      <c r="A3" s="79"/>
      <c r="B3" s="60" t="s">
        <v>2</v>
      </c>
      <c r="C3" s="80"/>
      <c r="D3" s="45" t="s">
        <v>24</v>
      </c>
      <c r="E3" s="45" t="s">
        <v>25</v>
      </c>
      <c r="F3" s="45" t="s">
        <v>52</v>
      </c>
      <c r="G3" s="45" t="s">
        <v>26</v>
      </c>
      <c r="H3" s="67" t="s">
        <v>24</v>
      </c>
      <c r="I3" s="67" t="s">
        <v>25</v>
      </c>
      <c r="J3" s="67" t="s">
        <v>52</v>
      </c>
      <c r="K3" s="67" t="s">
        <v>26</v>
      </c>
      <c r="L3" s="44" t="s">
        <v>24</v>
      </c>
      <c r="M3" s="44" t="s">
        <v>25</v>
      </c>
      <c r="N3" s="44" t="s">
        <v>52</v>
      </c>
      <c r="O3" s="44" t="s">
        <v>26</v>
      </c>
      <c r="P3" s="44" t="s">
        <v>24</v>
      </c>
      <c r="Q3" s="44" t="s">
        <v>25</v>
      </c>
      <c r="R3" s="44" t="s">
        <v>52</v>
      </c>
      <c r="S3" s="44" t="s">
        <v>26</v>
      </c>
      <c r="T3" s="44" t="s">
        <v>24</v>
      </c>
      <c r="U3" s="44" t="s">
        <v>25</v>
      </c>
      <c r="V3" s="44" t="s">
        <v>52</v>
      </c>
      <c r="W3" s="44" t="s">
        <v>26</v>
      </c>
      <c r="X3" s="91"/>
    </row>
    <row r="4" spans="1:24" s="1" customFormat="1" ht="62.25" customHeight="1" x14ac:dyDescent="0.3">
      <c r="A4" s="50" t="s">
        <v>34</v>
      </c>
      <c r="B4" s="69" t="s">
        <v>79</v>
      </c>
      <c r="C4" s="69"/>
      <c r="D4" s="51">
        <f t="shared" ref="D4:O4" si="0">D5+D7</f>
        <v>1746652</v>
      </c>
      <c r="E4" s="51">
        <f t="shared" si="0"/>
        <v>0</v>
      </c>
      <c r="F4" s="51">
        <f t="shared" si="0"/>
        <v>0</v>
      </c>
      <c r="G4" s="51">
        <f t="shared" si="0"/>
        <v>1746652</v>
      </c>
      <c r="H4" s="51">
        <f t="shared" si="0"/>
        <v>13103791</v>
      </c>
      <c r="I4" s="51">
        <f t="shared" si="0"/>
        <v>0</v>
      </c>
      <c r="J4" s="51">
        <f t="shared" si="0"/>
        <v>0</v>
      </c>
      <c r="K4" s="51">
        <f t="shared" si="0"/>
        <v>13103791</v>
      </c>
      <c r="L4" s="51">
        <f t="shared" si="0"/>
        <v>1431718.3699999999</v>
      </c>
      <c r="M4" s="51">
        <f t="shared" si="0"/>
        <v>0</v>
      </c>
      <c r="N4" s="51">
        <f t="shared" si="0"/>
        <v>0</v>
      </c>
      <c r="O4" s="51">
        <f t="shared" si="0"/>
        <v>1431718.3699999999</v>
      </c>
      <c r="P4" s="47">
        <f t="shared" ref="P4:P14" si="1">L4/D4*100</f>
        <v>81.969297261274704</v>
      </c>
      <c r="Q4" s="47"/>
      <c r="R4" s="47"/>
      <c r="S4" s="47">
        <f t="shared" ref="S4:S14" si="2">O4/G4*100</f>
        <v>81.969297261274704</v>
      </c>
      <c r="T4" s="47">
        <f t="shared" ref="T4:T14" si="3">L4/H4*100</f>
        <v>10.925985999013568</v>
      </c>
      <c r="U4" s="47"/>
      <c r="V4" s="47"/>
      <c r="W4" s="47">
        <f t="shared" ref="W4:W14" si="4">O4/K4*100</f>
        <v>10.925985999013568</v>
      </c>
      <c r="X4" s="55"/>
    </row>
    <row r="5" spans="1:24" s="1" customFormat="1" ht="56.25" x14ac:dyDescent="0.3">
      <c r="A5" s="50" t="s">
        <v>35</v>
      </c>
      <c r="B5" s="61" t="s">
        <v>80</v>
      </c>
      <c r="C5" s="65"/>
      <c r="D5" s="51">
        <f>D6</f>
        <v>100431</v>
      </c>
      <c r="E5" s="51">
        <f t="shared" ref="E5:O5" si="5">E6</f>
        <v>0</v>
      </c>
      <c r="F5" s="51">
        <f t="shared" si="5"/>
        <v>0</v>
      </c>
      <c r="G5" s="51">
        <f t="shared" si="5"/>
        <v>100431</v>
      </c>
      <c r="H5" s="51">
        <f t="shared" si="5"/>
        <v>299831</v>
      </c>
      <c r="I5" s="51">
        <f t="shared" si="5"/>
        <v>0</v>
      </c>
      <c r="J5" s="51">
        <f t="shared" si="5"/>
        <v>0</v>
      </c>
      <c r="K5" s="51">
        <f t="shared" si="5"/>
        <v>299831</v>
      </c>
      <c r="L5" s="51">
        <f t="shared" si="5"/>
        <v>100430.67</v>
      </c>
      <c r="M5" s="51">
        <f t="shared" si="5"/>
        <v>0</v>
      </c>
      <c r="N5" s="51">
        <f t="shared" si="5"/>
        <v>0</v>
      </c>
      <c r="O5" s="51">
        <f t="shared" si="5"/>
        <v>100430.67</v>
      </c>
      <c r="P5" s="47">
        <f t="shared" si="1"/>
        <v>99.999671416196193</v>
      </c>
      <c r="Q5" s="47"/>
      <c r="R5" s="47"/>
      <c r="S5" s="47">
        <f t="shared" si="2"/>
        <v>99.999671416196193</v>
      </c>
      <c r="T5" s="47">
        <f t="shared" si="3"/>
        <v>33.495759277726449</v>
      </c>
      <c r="U5" s="47"/>
      <c r="V5" s="47"/>
      <c r="W5" s="47">
        <f t="shared" si="4"/>
        <v>33.495759277726449</v>
      </c>
      <c r="X5" s="55"/>
    </row>
    <row r="6" spans="1:24" s="1" customFormat="1" ht="40.5" customHeight="1" x14ac:dyDescent="0.3">
      <c r="A6" s="64" t="s">
        <v>36</v>
      </c>
      <c r="B6" s="63" t="s">
        <v>53</v>
      </c>
      <c r="C6" s="18" t="s">
        <v>15</v>
      </c>
      <c r="D6" s="47">
        <f>SUM(E6:G6)</f>
        <v>100431</v>
      </c>
      <c r="E6" s="47">
        <v>0</v>
      </c>
      <c r="F6" s="47">
        <v>0</v>
      </c>
      <c r="G6" s="47">
        <v>100431</v>
      </c>
      <c r="H6" s="47">
        <f>SUM(I6:K6)</f>
        <v>299831</v>
      </c>
      <c r="I6" s="47">
        <v>0</v>
      </c>
      <c r="J6" s="47">
        <v>0</v>
      </c>
      <c r="K6" s="47">
        <v>299831</v>
      </c>
      <c r="L6" s="47">
        <f>SUM(M6:O6)</f>
        <v>100430.67</v>
      </c>
      <c r="M6" s="47">
        <v>0</v>
      </c>
      <c r="N6" s="47">
        <v>0</v>
      </c>
      <c r="O6" s="47">
        <v>100430.67</v>
      </c>
      <c r="P6" s="47">
        <f t="shared" si="1"/>
        <v>99.999671416196193</v>
      </c>
      <c r="Q6" s="47"/>
      <c r="R6" s="47"/>
      <c r="S6" s="47">
        <f t="shared" si="2"/>
        <v>99.999671416196193</v>
      </c>
      <c r="T6" s="47">
        <f t="shared" si="3"/>
        <v>33.495759277726449</v>
      </c>
      <c r="U6" s="47"/>
      <c r="V6" s="47"/>
      <c r="W6" s="47">
        <f t="shared" si="4"/>
        <v>33.495759277726449</v>
      </c>
      <c r="X6" s="55"/>
    </row>
    <row r="7" spans="1:24" s="53" customFormat="1" ht="39.75" customHeight="1" x14ac:dyDescent="0.3">
      <c r="A7" s="50" t="s">
        <v>37</v>
      </c>
      <c r="B7" s="54" t="s">
        <v>23</v>
      </c>
      <c r="C7" s="66"/>
      <c r="D7" s="52">
        <f>SUM(D8:D14)</f>
        <v>1646221</v>
      </c>
      <c r="E7" s="52">
        <f t="shared" ref="E7:O7" si="6">SUM(E8:E14)</f>
        <v>0</v>
      </c>
      <c r="F7" s="52">
        <f t="shared" si="6"/>
        <v>0</v>
      </c>
      <c r="G7" s="52">
        <f t="shared" si="6"/>
        <v>1646221</v>
      </c>
      <c r="H7" s="52">
        <f t="shared" si="6"/>
        <v>12803960</v>
      </c>
      <c r="I7" s="52">
        <f t="shared" si="6"/>
        <v>0</v>
      </c>
      <c r="J7" s="52">
        <f t="shared" si="6"/>
        <v>0</v>
      </c>
      <c r="K7" s="52">
        <f t="shared" si="6"/>
        <v>12803960</v>
      </c>
      <c r="L7" s="52">
        <f t="shared" si="6"/>
        <v>1331287.7</v>
      </c>
      <c r="M7" s="52">
        <f t="shared" si="6"/>
        <v>0</v>
      </c>
      <c r="N7" s="52">
        <f t="shared" si="6"/>
        <v>0</v>
      </c>
      <c r="O7" s="52">
        <f t="shared" si="6"/>
        <v>1331287.7</v>
      </c>
      <c r="P7" s="47">
        <f t="shared" si="1"/>
        <v>80.869318275006819</v>
      </c>
      <c r="Q7" s="47"/>
      <c r="R7" s="47"/>
      <c r="S7" s="47">
        <f t="shared" si="2"/>
        <v>80.869318275006819</v>
      </c>
      <c r="T7" s="47">
        <f t="shared" si="3"/>
        <v>10.397468439451545</v>
      </c>
      <c r="U7" s="47"/>
      <c r="V7" s="47"/>
      <c r="W7" s="47">
        <f t="shared" si="4"/>
        <v>10.397468439451545</v>
      </c>
      <c r="X7" s="54"/>
    </row>
    <row r="8" spans="1:24" s="1" customFormat="1" x14ac:dyDescent="0.3">
      <c r="A8" s="68" t="s">
        <v>81</v>
      </c>
      <c r="B8" s="70" t="s">
        <v>54</v>
      </c>
      <c r="C8" s="18" t="s">
        <v>62</v>
      </c>
      <c r="D8" s="43">
        <f>SUM(E8:G8)</f>
        <v>29320</v>
      </c>
      <c r="E8" s="43">
        <v>0</v>
      </c>
      <c r="F8" s="43">
        <v>0</v>
      </c>
      <c r="G8" s="43">
        <v>29320</v>
      </c>
      <c r="H8" s="19">
        <f>SUM(I8:K8)</f>
        <v>172800</v>
      </c>
      <c r="I8" s="19">
        <v>0</v>
      </c>
      <c r="J8" s="19">
        <v>0</v>
      </c>
      <c r="K8" s="19">
        <v>172800</v>
      </c>
      <c r="L8" s="48">
        <f>M8+O8</f>
        <v>23620</v>
      </c>
      <c r="M8" s="48">
        <v>0</v>
      </c>
      <c r="N8" s="48">
        <v>0</v>
      </c>
      <c r="O8" s="48">
        <v>23620</v>
      </c>
      <c r="P8" s="47">
        <f t="shared" si="1"/>
        <v>80.559345156889492</v>
      </c>
      <c r="Q8" s="47"/>
      <c r="R8" s="47"/>
      <c r="S8" s="47">
        <f t="shared" si="2"/>
        <v>80.559345156889492</v>
      </c>
      <c r="T8" s="47">
        <f t="shared" si="3"/>
        <v>13.668981481481483</v>
      </c>
      <c r="U8" s="47"/>
      <c r="V8" s="47"/>
      <c r="W8" s="47">
        <f t="shared" si="4"/>
        <v>13.668981481481483</v>
      </c>
      <c r="X8" s="58"/>
    </row>
    <row r="9" spans="1:24" s="1" customFormat="1" x14ac:dyDescent="0.3">
      <c r="A9" s="72"/>
      <c r="B9" s="71"/>
      <c r="C9" s="18" t="s">
        <v>15</v>
      </c>
      <c r="D9" s="43">
        <f t="shared" ref="D9:D13" si="7">SUM(E9:G9)</f>
        <v>26400</v>
      </c>
      <c r="E9" s="43">
        <v>0</v>
      </c>
      <c r="F9" s="43">
        <v>0</v>
      </c>
      <c r="G9" s="43">
        <v>26400</v>
      </c>
      <c r="H9" s="19">
        <f t="shared" ref="H9:H14" si="8">SUM(I9:K9)</f>
        <v>176300</v>
      </c>
      <c r="I9" s="19">
        <v>0</v>
      </c>
      <c r="J9" s="19">
        <v>0</v>
      </c>
      <c r="K9" s="19">
        <v>176300</v>
      </c>
      <c r="L9" s="48">
        <f>M9+O9</f>
        <v>0</v>
      </c>
      <c r="M9" s="19">
        <v>0</v>
      </c>
      <c r="N9" s="19">
        <v>0</v>
      </c>
      <c r="O9" s="19">
        <v>0</v>
      </c>
      <c r="P9" s="47">
        <f t="shared" si="1"/>
        <v>0</v>
      </c>
      <c r="Q9" s="47"/>
      <c r="R9" s="47"/>
      <c r="S9" s="47">
        <f t="shared" si="2"/>
        <v>0</v>
      </c>
      <c r="T9" s="47">
        <f t="shared" si="3"/>
        <v>0</v>
      </c>
      <c r="U9" s="47"/>
      <c r="V9" s="47"/>
      <c r="W9" s="47">
        <f t="shared" si="4"/>
        <v>0</v>
      </c>
      <c r="X9" s="55"/>
    </row>
    <row r="10" spans="1:24" s="1" customFormat="1" x14ac:dyDescent="0.3">
      <c r="A10" s="72"/>
      <c r="B10" s="71"/>
      <c r="C10" s="18" t="s">
        <v>3</v>
      </c>
      <c r="D10" s="43">
        <f t="shared" si="7"/>
        <v>55866</v>
      </c>
      <c r="E10" s="43">
        <v>0</v>
      </c>
      <c r="F10" s="43">
        <v>0</v>
      </c>
      <c r="G10" s="43">
        <v>55866</v>
      </c>
      <c r="H10" s="19">
        <f>SUM(I10:K10)</f>
        <v>515800</v>
      </c>
      <c r="I10" s="19">
        <v>0</v>
      </c>
      <c r="J10" s="19">
        <v>0</v>
      </c>
      <c r="K10" s="19">
        <v>515800</v>
      </c>
      <c r="L10" s="48">
        <f>SUM(M10:O10)</f>
        <v>17610.400000000001</v>
      </c>
      <c r="M10" s="48">
        <v>0</v>
      </c>
      <c r="N10" s="48">
        <v>0</v>
      </c>
      <c r="O10" s="48">
        <v>17610.400000000001</v>
      </c>
      <c r="P10" s="47">
        <f t="shared" si="1"/>
        <v>31.522571868399385</v>
      </c>
      <c r="Q10" s="47"/>
      <c r="R10" s="47"/>
      <c r="S10" s="47">
        <f t="shared" si="2"/>
        <v>31.522571868399385</v>
      </c>
      <c r="T10" s="47">
        <f t="shared" si="3"/>
        <v>3.414191547111284</v>
      </c>
      <c r="U10" s="47"/>
      <c r="V10" s="47"/>
      <c r="W10" s="47">
        <f t="shared" si="4"/>
        <v>3.414191547111284</v>
      </c>
      <c r="X10" s="55"/>
    </row>
    <row r="11" spans="1:24" s="1" customFormat="1" x14ac:dyDescent="0.3">
      <c r="A11" s="72"/>
      <c r="B11" s="71"/>
      <c r="C11" s="18" t="s">
        <v>61</v>
      </c>
      <c r="D11" s="43">
        <f>SUM(E11:G11)</f>
        <v>23300</v>
      </c>
      <c r="E11" s="43">
        <v>0</v>
      </c>
      <c r="F11" s="43">
        <v>0</v>
      </c>
      <c r="G11" s="43">
        <v>23300</v>
      </c>
      <c r="H11" s="19">
        <f>SUM(I11:K11)</f>
        <v>139700</v>
      </c>
      <c r="I11" s="19">
        <v>0</v>
      </c>
      <c r="J11" s="19">
        <v>0</v>
      </c>
      <c r="K11" s="19">
        <v>139700</v>
      </c>
      <c r="L11" s="48">
        <f>SUM(M11:O11)</f>
        <v>5983.32</v>
      </c>
      <c r="M11" s="48">
        <v>0</v>
      </c>
      <c r="N11" s="48">
        <v>0</v>
      </c>
      <c r="O11" s="48">
        <v>5983.32</v>
      </c>
      <c r="P11" s="47">
        <f t="shared" si="1"/>
        <v>25.679484978540774</v>
      </c>
      <c r="Q11" s="47"/>
      <c r="R11" s="47"/>
      <c r="S11" s="47">
        <f t="shared" si="2"/>
        <v>25.679484978540774</v>
      </c>
      <c r="T11" s="47">
        <f t="shared" si="3"/>
        <v>4.2829778095919826</v>
      </c>
      <c r="U11" s="47"/>
      <c r="V11" s="47"/>
      <c r="W11" s="47">
        <f t="shared" si="4"/>
        <v>4.2829778095919826</v>
      </c>
      <c r="X11" s="49"/>
    </row>
    <row r="12" spans="1:24" s="1" customFormat="1" x14ac:dyDescent="0.3">
      <c r="A12" s="72"/>
      <c r="B12" s="71"/>
      <c r="C12" s="56" t="s">
        <v>4</v>
      </c>
      <c r="D12" s="43">
        <f t="shared" si="7"/>
        <v>1048662</v>
      </c>
      <c r="E12" s="57">
        <v>0</v>
      </c>
      <c r="F12" s="57">
        <v>0</v>
      </c>
      <c r="G12" s="57">
        <v>1048662</v>
      </c>
      <c r="H12" s="19">
        <f t="shared" si="8"/>
        <v>9276000</v>
      </c>
      <c r="I12" s="47">
        <v>0</v>
      </c>
      <c r="J12" s="47">
        <v>0</v>
      </c>
      <c r="K12" s="47">
        <v>9276000</v>
      </c>
      <c r="L12" s="48">
        <f>M12+O12</f>
        <v>901681.34</v>
      </c>
      <c r="M12" s="48">
        <v>0</v>
      </c>
      <c r="N12" s="48">
        <v>0</v>
      </c>
      <c r="O12" s="48">
        <v>901681.34</v>
      </c>
      <c r="P12" s="47">
        <f t="shared" si="1"/>
        <v>85.983981492606759</v>
      </c>
      <c r="Q12" s="47"/>
      <c r="R12" s="47"/>
      <c r="S12" s="47">
        <f t="shared" si="2"/>
        <v>85.983981492606759</v>
      </c>
      <c r="T12" s="47">
        <f t="shared" si="3"/>
        <v>9.7205836567485981</v>
      </c>
      <c r="U12" s="47"/>
      <c r="V12" s="47"/>
      <c r="W12" s="47">
        <f t="shared" si="4"/>
        <v>9.7205836567485981</v>
      </c>
      <c r="X12" s="55"/>
    </row>
    <row r="13" spans="1:24" s="1" customFormat="1" x14ac:dyDescent="0.3">
      <c r="A13" s="72"/>
      <c r="B13" s="71"/>
      <c r="C13" s="18" t="s">
        <v>64</v>
      </c>
      <c r="D13" s="43">
        <f t="shared" si="7"/>
        <v>249202</v>
      </c>
      <c r="E13" s="43">
        <v>0</v>
      </c>
      <c r="F13" s="43">
        <v>0</v>
      </c>
      <c r="G13" s="43">
        <v>249202</v>
      </c>
      <c r="H13" s="19">
        <f t="shared" si="8"/>
        <v>1150160</v>
      </c>
      <c r="I13" s="19">
        <v>0</v>
      </c>
      <c r="J13" s="19">
        <v>0</v>
      </c>
      <c r="K13" s="19">
        <v>1150160</v>
      </c>
      <c r="L13" s="48">
        <f>SUM(M13:O13)</f>
        <v>175468.64</v>
      </c>
      <c r="M13" s="48">
        <v>0</v>
      </c>
      <c r="N13" s="48">
        <v>0</v>
      </c>
      <c r="O13" s="48">
        <v>175468.64</v>
      </c>
      <c r="P13" s="47">
        <f t="shared" si="1"/>
        <v>70.412211780001783</v>
      </c>
      <c r="Q13" s="47"/>
      <c r="R13" s="47"/>
      <c r="S13" s="47">
        <f t="shared" si="2"/>
        <v>70.412211780001783</v>
      </c>
      <c r="T13" s="47">
        <f t="shared" si="3"/>
        <v>15.256020031995549</v>
      </c>
      <c r="U13" s="47"/>
      <c r="V13" s="47"/>
      <c r="W13" s="47">
        <f t="shared" si="4"/>
        <v>15.256020031995549</v>
      </c>
      <c r="X13" s="55"/>
    </row>
    <row r="14" spans="1:24" s="1" customFormat="1" x14ac:dyDescent="0.3">
      <c r="A14" s="72"/>
      <c r="B14" s="71"/>
      <c r="C14" s="18" t="s">
        <v>5</v>
      </c>
      <c r="D14" s="43">
        <f>SUM(E14:G14)</f>
        <v>213471</v>
      </c>
      <c r="E14" s="43">
        <v>0</v>
      </c>
      <c r="F14" s="43">
        <v>0</v>
      </c>
      <c r="G14" s="43">
        <v>213471</v>
      </c>
      <c r="H14" s="19">
        <f t="shared" si="8"/>
        <v>1373200</v>
      </c>
      <c r="I14" s="19">
        <v>0</v>
      </c>
      <c r="J14" s="19">
        <v>0</v>
      </c>
      <c r="K14" s="19">
        <v>1373200</v>
      </c>
      <c r="L14" s="48">
        <f>SUM(M14:O14)</f>
        <v>206924</v>
      </c>
      <c r="M14" s="48">
        <v>0</v>
      </c>
      <c r="N14" s="48">
        <v>0</v>
      </c>
      <c r="O14" s="48">
        <v>206924</v>
      </c>
      <c r="P14" s="47">
        <f t="shared" si="1"/>
        <v>96.93307287640944</v>
      </c>
      <c r="Q14" s="47"/>
      <c r="R14" s="47"/>
      <c r="S14" s="47">
        <f t="shared" si="2"/>
        <v>96.93307287640944</v>
      </c>
      <c r="T14" s="47">
        <f t="shared" si="3"/>
        <v>15.06874453830469</v>
      </c>
      <c r="U14" s="47"/>
      <c r="V14" s="47"/>
      <c r="W14" s="47">
        <f t="shared" si="4"/>
        <v>15.06874453830469</v>
      </c>
      <c r="X14" s="58"/>
    </row>
  </sheetData>
  <mergeCells count="12">
    <mergeCell ref="X2:X3"/>
    <mergeCell ref="B4:C4"/>
    <mergeCell ref="A1:W1"/>
    <mergeCell ref="P2:S2"/>
    <mergeCell ref="L2:O2"/>
    <mergeCell ref="A2:A3"/>
    <mergeCell ref="C2:C3"/>
    <mergeCell ref="T2:W2"/>
    <mergeCell ref="H2:K2"/>
    <mergeCell ref="D2:G2"/>
    <mergeCell ref="B8:B14"/>
    <mergeCell ref="A8:A14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  <rowBreaks count="1" manualBreakCount="1"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3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32.25" customHeight="1" x14ac:dyDescent="0.25">
      <c r="A2" s="95" t="s">
        <v>0</v>
      </c>
      <c r="B2" s="5" t="s">
        <v>1</v>
      </c>
      <c r="C2" s="96" t="s">
        <v>20</v>
      </c>
      <c r="D2" s="97" t="s">
        <v>43</v>
      </c>
      <c r="E2" s="97"/>
      <c r="F2" s="97"/>
      <c r="G2" s="98" t="s">
        <v>51</v>
      </c>
      <c r="H2" s="98"/>
      <c r="I2" s="98"/>
      <c r="J2" s="99" t="s">
        <v>49</v>
      </c>
      <c r="K2" s="100"/>
      <c r="L2" s="101"/>
      <c r="M2" s="102" t="s">
        <v>44</v>
      </c>
      <c r="N2" s="102" t="s">
        <v>45</v>
      </c>
    </row>
    <row r="3" spans="1:14" ht="25.5" x14ac:dyDescent="0.25">
      <c r="A3" s="95"/>
      <c r="B3" s="6" t="s">
        <v>2</v>
      </c>
      <c r="C3" s="96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3"/>
      <c r="N3" s="103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2" t="s">
        <v>47</v>
      </c>
      <c r="C5" s="92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22</v>
      </c>
      <c r="C6" s="14" t="s">
        <v>50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48</v>
      </c>
      <c r="C7" s="14" t="s">
        <v>50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1" t="s">
        <v>0</v>
      </c>
      <c r="B1" s="24" t="s">
        <v>1</v>
      </c>
      <c r="C1" s="112" t="s">
        <v>20</v>
      </c>
      <c r="D1" s="113" t="s">
        <v>66</v>
      </c>
      <c r="E1" s="113"/>
      <c r="F1" s="113"/>
      <c r="G1" s="113"/>
      <c r="H1" s="113" t="s">
        <v>67</v>
      </c>
      <c r="I1" s="113"/>
      <c r="J1" s="113"/>
      <c r="K1" s="113"/>
      <c r="L1" s="114" t="s">
        <v>77</v>
      </c>
      <c r="M1" s="115"/>
      <c r="N1" s="115"/>
      <c r="O1" s="116"/>
      <c r="P1" s="108" t="s">
        <v>68</v>
      </c>
      <c r="Q1" s="108"/>
      <c r="R1" s="108"/>
      <c r="S1" s="108"/>
      <c r="T1" s="108" t="s">
        <v>69</v>
      </c>
      <c r="U1" s="109"/>
      <c r="V1" s="109"/>
      <c r="W1" s="109"/>
    </row>
    <row r="2" spans="1:23" ht="22.5" x14ac:dyDescent="0.25">
      <c r="A2" s="111"/>
      <c r="B2" s="24" t="s">
        <v>2</v>
      </c>
      <c r="C2" s="112"/>
      <c r="D2" s="25" t="s">
        <v>24</v>
      </c>
      <c r="E2" s="25" t="s">
        <v>25</v>
      </c>
      <c r="F2" s="25" t="s">
        <v>52</v>
      </c>
      <c r="G2" s="25" t="s">
        <v>26</v>
      </c>
      <c r="H2" s="25" t="s">
        <v>24</v>
      </c>
      <c r="I2" s="25" t="s">
        <v>25</v>
      </c>
      <c r="J2" s="25" t="s">
        <v>52</v>
      </c>
      <c r="K2" s="25" t="s">
        <v>26</v>
      </c>
      <c r="L2" s="25" t="s">
        <v>24</v>
      </c>
      <c r="M2" s="25" t="s">
        <v>25</v>
      </c>
      <c r="N2" s="25" t="s">
        <v>52</v>
      </c>
      <c r="O2" s="25" t="s">
        <v>26</v>
      </c>
      <c r="P2" s="25" t="s">
        <v>24</v>
      </c>
      <c r="Q2" s="25" t="s">
        <v>25</v>
      </c>
      <c r="R2" s="25" t="s">
        <v>52</v>
      </c>
      <c r="S2" s="25" t="s">
        <v>26</v>
      </c>
      <c r="T2" s="25" t="s">
        <v>24</v>
      </c>
      <c r="U2" s="26" t="s">
        <v>25</v>
      </c>
      <c r="V2" s="25" t="s">
        <v>52</v>
      </c>
      <c r="W2" s="25" t="s">
        <v>26</v>
      </c>
    </row>
    <row r="3" spans="1:23" x14ac:dyDescent="0.25">
      <c r="A3" s="22" t="s">
        <v>6</v>
      </c>
      <c r="B3" s="22" t="s">
        <v>16</v>
      </c>
      <c r="C3" s="22" t="s">
        <v>28</v>
      </c>
      <c r="D3" s="22" t="s">
        <v>30</v>
      </c>
      <c r="E3" s="22" t="s">
        <v>18</v>
      </c>
      <c r="F3" s="22" t="s">
        <v>31</v>
      </c>
      <c r="G3" s="22" t="s">
        <v>31</v>
      </c>
      <c r="H3" s="22" t="s">
        <v>42</v>
      </c>
      <c r="I3" s="22" t="s">
        <v>32</v>
      </c>
      <c r="J3" s="22" t="s">
        <v>33</v>
      </c>
      <c r="K3" s="22" t="s">
        <v>34</v>
      </c>
      <c r="L3" s="22" t="s">
        <v>38</v>
      </c>
      <c r="M3" s="22" t="s">
        <v>39</v>
      </c>
      <c r="N3" s="22" t="s">
        <v>40</v>
      </c>
      <c r="O3" s="22" t="s">
        <v>41</v>
      </c>
      <c r="P3" s="22" t="s">
        <v>19</v>
      </c>
      <c r="Q3" s="22" t="s">
        <v>32</v>
      </c>
      <c r="R3" s="22" t="s">
        <v>65</v>
      </c>
      <c r="S3" s="22" t="s">
        <v>33</v>
      </c>
      <c r="T3" s="22" t="s">
        <v>34</v>
      </c>
      <c r="U3" s="22" t="s">
        <v>70</v>
      </c>
      <c r="V3" s="22" t="s">
        <v>57</v>
      </c>
      <c r="W3" s="22" t="s">
        <v>63</v>
      </c>
    </row>
    <row r="4" spans="1:23" x14ac:dyDescent="0.25">
      <c r="A4" s="110" t="s">
        <v>27</v>
      </c>
      <c r="B4" s="110"/>
      <c r="C4" s="110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92" t="s">
        <v>11</v>
      </c>
      <c r="C5" s="92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8</v>
      </c>
      <c r="B6" s="30" t="s">
        <v>55</v>
      </c>
      <c r="C6" s="5" t="s">
        <v>62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16</v>
      </c>
      <c r="B7" s="92" t="s">
        <v>71</v>
      </c>
      <c r="C7" s="92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9</v>
      </c>
      <c r="B8" s="32" t="s">
        <v>72</v>
      </c>
      <c r="C8" s="5" t="s">
        <v>62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10</v>
      </c>
      <c r="B9" s="32" t="s">
        <v>73</v>
      </c>
      <c r="C9" s="5" t="s">
        <v>62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28</v>
      </c>
      <c r="B10" s="21" t="s">
        <v>12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74</v>
      </c>
      <c r="B11" s="32" t="s">
        <v>75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28</v>
      </c>
      <c r="B12" s="92" t="s">
        <v>13</v>
      </c>
      <c r="C12" s="92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29</v>
      </c>
      <c r="B13" s="36" t="s">
        <v>17</v>
      </c>
      <c r="C13" s="5" t="s">
        <v>62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19</v>
      </c>
      <c r="B14" s="104" t="s">
        <v>14</v>
      </c>
      <c r="C14" s="105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02" t="s">
        <v>21</v>
      </c>
      <c r="B15" s="32" t="s">
        <v>76</v>
      </c>
      <c r="C15" s="5" t="s">
        <v>62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6"/>
      <c r="B16" s="32" t="s">
        <v>58</v>
      </c>
      <c r="C16" s="5" t="s">
        <v>62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6"/>
      <c r="B17" s="32" t="s">
        <v>59</v>
      </c>
      <c r="C17" s="5" t="s">
        <v>62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7"/>
      <c r="B18" s="32" t="s">
        <v>60</v>
      </c>
      <c r="C18" s="5" t="s">
        <v>62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2021-08-16T08:59:40Z</cp:lastPrinted>
  <dcterms:created xsi:type="dcterms:W3CDTF">2012-05-22T08:33:39Z</dcterms:created>
  <dcterms:modified xsi:type="dcterms:W3CDTF">2022-04-08T05:23:15Z</dcterms:modified>
</cp:coreProperties>
</file>