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gnoz\Desktop\ОСВОЕНИЕ ПРОГРАММ\2022\01.04.2022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муниципальные!$A$4:$V$17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муниципальные!$A$1:$W$17</definedName>
  </definedNames>
  <calcPr calcId="162913"/>
</workbook>
</file>

<file path=xl/calcChain.xml><?xml version="1.0" encoding="utf-8"?>
<calcChain xmlns="http://schemas.openxmlformats.org/spreadsheetml/2006/main">
  <c r="R8" i="33" l="1"/>
  <c r="V6" i="33" l="1"/>
  <c r="V7" i="33"/>
  <c r="V8" i="33"/>
  <c r="T10" i="33"/>
  <c r="U10" i="33"/>
  <c r="V10" i="33"/>
  <c r="U11" i="33"/>
  <c r="T12" i="33"/>
  <c r="T14" i="33"/>
  <c r="V14" i="33"/>
  <c r="V16" i="33"/>
  <c r="V17" i="33"/>
  <c r="R6" i="33"/>
  <c r="P10" i="33"/>
  <c r="Q10" i="33"/>
  <c r="R10" i="33"/>
  <c r="P12" i="33"/>
  <c r="R16" i="33"/>
  <c r="R17" i="33"/>
  <c r="N5" i="33" l="1"/>
  <c r="M5" i="33"/>
  <c r="L5" i="33"/>
  <c r="J5" i="33"/>
  <c r="I5" i="33"/>
  <c r="H5" i="33"/>
  <c r="F5" i="33"/>
  <c r="E5" i="33"/>
  <c r="D5" i="33"/>
  <c r="K8" i="33"/>
  <c r="G8" i="33"/>
  <c r="C8" i="33"/>
  <c r="O8" i="33" l="1"/>
  <c r="S8" i="33"/>
  <c r="V5" i="33"/>
  <c r="R5" i="33"/>
  <c r="C17" i="33"/>
  <c r="C16" i="33"/>
  <c r="G16" i="33"/>
  <c r="K16" i="33"/>
  <c r="C14" i="33"/>
  <c r="G14" i="33"/>
  <c r="K14" i="33"/>
  <c r="C10" i="33"/>
  <c r="K10" i="33"/>
  <c r="K6" i="33"/>
  <c r="O10" i="33" l="1"/>
  <c r="S14" i="33"/>
  <c r="S16" i="33"/>
  <c r="O16" i="33"/>
  <c r="D13" i="33" l="1"/>
  <c r="E13" i="33"/>
  <c r="F13" i="33"/>
  <c r="H13" i="33"/>
  <c r="I13" i="33"/>
  <c r="J13" i="33"/>
  <c r="L13" i="33"/>
  <c r="M13" i="33"/>
  <c r="N13" i="33"/>
  <c r="V13" i="33" l="1"/>
  <c r="T13" i="33"/>
  <c r="D15" i="33" l="1"/>
  <c r="E15" i="33"/>
  <c r="F15" i="33"/>
  <c r="C11" i="33"/>
  <c r="C12" i="33"/>
  <c r="D9" i="33"/>
  <c r="E9" i="33"/>
  <c r="F9" i="33"/>
  <c r="C7" i="33"/>
  <c r="C6" i="33"/>
  <c r="O6" i="33" s="1"/>
  <c r="C5" i="33" l="1"/>
  <c r="C15" i="33"/>
  <c r="E4" i="33"/>
  <c r="C13" i="33"/>
  <c r="F4" i="33"/>
  <c r="D4" i="33"/>
  <c r="C9" i="33"/>
  <c r="C4" i="33" l="1"/>
  <c r="G17" i="33" l="1"/>
  <c r="H15" i="33"/>
  <c r="I15" i="33"/>
  <c r="J15" i="33"/>
  <c r="G13" i="33"/>
  <c r="H9" i="33"/>
  <c r="I9" i="33"/>
  <c r="J9" i="33"/>
  <c r="G11" i="33"/>
  <c r="G12" i="33"/>
  <c r="G10" i="33"/>
  <c r="S10" i="33" s="1"/>
  <c r="G7" i="33"/>
  <c r="G6" i="33"/>
  <c r="S6" i="33" s="1"/>
  <c r="G5" i="33" l="1"/>
  <c r="J4" i="33"/>
  <c r="H4" i="33"/>
  <c r="G15" i="33"/>
  <c r="I4" i="33"/>
  <c r="G9" i="33"/>
  <c r="G4" i="33" l="1"/>
  <c r="L9" i="33" l="1"/>
  <c r="M9" i="33"/>
  <c r="N9" i="33"/>
  <c r="L15" i="33"/>
  <c r="M15" i="33"/>
  <c r="N15" i="33"/>
  <c r="V9" i="33" l="1"/>
  <c r="R9" i="33"/>
  <c r="T9" i="33"/>
  <c r="P9" i="33"/>
  <c r="V15" i="33"/>
  <c r="R15" i="33"/>
  <c r="U9" i="33"/>
  <c r="Q9" i="33"/>
  <c r="N4" i="33"/>
  <c r="L4" i="33"/>
  <c r="M4" i="33"/>
  <c r="V4" i="33" l="1"/>
  <c r="R4" i="33"/>
  <c r="U4" i="33"/>
  <c r="Q4" i="33"/>
  <c r="T4" i="33"/>
  <c r="P4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K11" i="33" l="1"/>
  <c r="S11" i="33" l="1"/>
  <c r="K17" i="33" l="1"/>
  <c r="K12" i="33"/>
  <c r="S12" i="33" l="1"/>
  <c r="O12" i="33"/>
  <c r="S17" i="33"/>
  <c r="O17" i="33"/>
  <c r="K15" i="33"/>
  <c r="K9" i="33"/>
  <c r="S15" i="33" l="1"/>
  <c r="O15" i="33"/>
  <c r="S9" i="33"/>
  <c r="O9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7" i="33" l="1"/>
  <c r="S7" i="33" l="1"/>
  <c r="K5" i="33"/>
  <c r="K13" i="33"/>
  <c r="S13" i="33" l="1"/>
  <c r="S5" i="33"/>
  <c r="O5" i="33"/>
  <c r="K4" i="33"/>
  <c r="S4" i="33" l="1"/>
  <c r="O4" i="33"/>
</calcChain>
</file>

<file path=xl/sharedStrings.xml><?xml version="1.0" encoding="utf-8"?>
<sst xmlns="http://schemas.openxmlformats.org/spreadsheetml/2006/main" count="163" uniqueCount="86">
  <si>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</si>
  <si>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</si>
  <si>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</si>
  <si>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</si>
  <si>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</si>
  <si>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</si>
  <si>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</si>
  <si>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</si>
  <si>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</si>
  <si>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</si>
  <si>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</si>
  <si>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</si>
  <si>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</si>
  <si>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</si>
  <si>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</si>
  <si>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</si>
  <si>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</si>
  <si>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</si>
  <si>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</si>
  <si>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</si>
  <si>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</si>
  <si>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</si>
  <si>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</si>
  <si>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</si>
  <si>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</si>
  <si>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</si>
  <si>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</si>
  <si>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</si>
  <si>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</si>
  <si>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</si>
  <si>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</si>
  <si>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</si>
  <si>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</si>
  <si>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</si>
  <si>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</si>
  <si>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</si>
  <si>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</si>
  <si>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</si>
  <si>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</si>
  <si>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</si>
  <si>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</si>
  <si>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</si>
  <si>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</si>
  <si>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</si>
  <si>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</si>
  <si>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</si>
  <si>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</si>
  <si>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</si>
  <si>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Подпрограмма "Исполнение отдельных государственных полномочий"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</si>
  <si>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</si>
  <si>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</si>
  <si>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</si>
  <si>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</si>
  <si>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</si>
  <si>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</si>
  <si>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</si>
  <si>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</si>
  <si>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</si>
  <si>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</si>
  <si>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</si>
  <si>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</si>
  <si>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</si>
  <si>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</si>
  <si>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</si>
  <si>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</si>
  <si>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</si>
  <si>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</si>
  <si>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</si>
  <si>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</si>
  <si>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</si>
  <si>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</si>
  <si>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</si>
  <si>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</si>
  <si>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</si>
  <si>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Социально-экономическое развитие города Нефтеюганска</t>
  </si>
  <si>
    <t>Расширение доступа субъектов малого и среднего предпринимательства к финансовой поддержке, в том числе к льготному финансированию</t>
  </si>
  <si>
    <t>Реализация мероприятий по землеустройству и землепользованию</t>
  </si>
  <si>
    <t>ПЛАН на 1 кваратал 2022 года                                                                                                                                         (рублей)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</si>
  <si>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</si>
  <si>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</si>
  <si>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% исполнения к плану на 1 квартал 2022 года</t>
  </si>
  <si>
    <t>Обеспечение исполнения муниципальных функций администрации</t>
  </si>
  <si>
    <t>Повышение качества оказания муниципальных услуг, выполнение других обязательств муниципального образования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</si>
  <si>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</si>
  <si>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 и дополнению) списков кандидатов в присяжные заседатели федеральных судов общей юрисдикции</t>
  </si>
  <si>
    <t>Освоение на 01.04.2022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</si>
</sst>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>
      <alignment vertical="top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tabSelected="1" zoomScale="80" zoomScaleNormal="80" zoomScaleSheetLayoutView="50" workbookViewId="0">
      <pane xSplit="2" ySplit="3" topLeftCell="C4" activePane="bottomRight" state="frozen"/>
      <selection pane="topRight" activeCell="D1" sqref="D1"/>
      <selection pane="bottomLeft" activeCell="A5" sqref="A5"/>
      <selection pane="bottomRight" activeCell="D9" sqref="D9"/>
    </sheetView>
  </sheetViews>
  <sheetFormatPr defaultRowHeight="18.75" x14ac:dyDescent="0.3"/>
  <cols>
    <col min="1" max="1" width="80.28515625" style="56" customWidth="1"/>
    <col min="2" max="2" width="13.140625" style="2" customWidth="1"/>
    <col min="3" max="3" width="22.42578125" style="46" customWidth="1"/>
    <col min="4" max="4" width="22.140625" style="46" customWidth="1"/>
    <col min="5" max="5" width="19.85546875" style="46" customWidth="1"/>
    <col min="6" max="6" width="22.42578125" style="46" customWidth="1"/>
    <col min="7" max="7" width="22.85546875" style="2" customWidth="1"/>
    <col min="8" max="8" width="23.28515625" style="2" customWidth="1"/>
    <col min="9" max="9" width="22.5703125" style="2" customWidth="1"/>
    <col min="10" max="10" width="23.140625" style="2" customWidth="1"/>
    <col min="11" max="11" width="24.28515625" style="3" customWidth="1"/>
    <col min="12" max="12" width="21.5703125" style="3" customWidth="1"/>
    <col min="13" max="13" width="20" style="3" customWidth="1"/>
    <col min="14" max="14" width="21.42578125" style="3" customWidth="1"/>
    <col min="15" max="15" width="13.42578125" style="3" customWidth="1"/>
    <col min="16" max="16" width="13.140625" style="3" customWidth="1"/>
    <col min="17" max="17" width="15.7109375" style="3" customWidth="1"/>
    <col min="18" max="18" width="14.140625" style="3" customWidth="1"/>
    <col min="19" max="19" width="13.7109375" style="3" customWidth="1"/>
    <col min="20" max="20" width="15.140625" style="3" customWidth="1"/>
    <col min="21" max="21" width="15.85546875" style="3" customWidth="1"/>
    <col min="22" max="22" width="15.7109375" style="3" customWidth="1"/>
    <col min="23" max="23" width="37.85546875" style="2" hidden="1" customWidth="1"/>
    <col min="24" max="16384" width="9.140625" style="2"/>
  </cols>
  <sheetData>
    <row r="1" spans="1:23" s="19" customFormat="1" ht="37.5" customHeight="1" x14ac:dyDescent="0.3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</row>
    <row r="2" spans="1:23" s="1" customFormat="1" ht="46.5" customHeight="1" x14ac:dyDescent="0.3">
      <c r="A2" s="53" t="s">
        <v>1</v>
      </c>
      <c r="B2" s="71" t="s">
        <v>17</v>
      </c>
      <c r="C2" s="78" t="s">
        <v>77</v>
      </c>
      <c r="D2" s="79"/>
      <c r="E2" s="79"/>
      <c r="F2" s="80"/>
      <c r="G2" s="75" t="s">
        <v>78</v>
      </c>
      <c r="H2" s="76"/>
      <c r="I2" s="76"/>
      <c r="J2" s="77"/>
      <c r="K2" s="70" t="s">
        <v>85</v>
      </c>
      <c r="L2" s="70"/>
      <c r="M2" s="70"/>
      <c r="N2" s="70"/>
      <c r="O2" s="67" t="s">
        <v>80</v>
      </c>
      <c r="P2" s="68"/>
      <c r="Q2" s="68"/>
      <c r="R2" s="69"/>
      <c r="S2" s="72" t="s">
        <v>79</v>
      </c>
      <c r="T2" s="73"/>
      <c r="U2" s="73"/>
      <c r="V2" s="74"/>
      <c r="W2" s="81" t="s">
        <v>53</v>
      </c>
    </row>
    <row r="3" spans="1:23" s="1" customFormat="1" ht="37.5" x14ac:dyDescent="0.3">
      <c r="A3" s="54" t="s">
        <v>2</v>
      </c>
      <c r="B3" s="71"/>
      <c r="C3" s="45" t="s">
        <v>22</v>
      </c>
      <c r="D3" s="45" t="s">
        <v>23</v>
      </c>
      <c r="E3" s="45" t="s">
        <v>47</v>
      </c>
      <c r="F3" s="45" t="s">
        <v>24</v>
      </c>
      <c r="G3" s="62" t="s">
        <v>22</v>
      </c>
      <c r="H3" s="62" t="s">
        <v>23</v>
      </c>
      <c r="I3" s="62" t="s">
        <v>47</v>
      </c>
      <c r="J3" s="62" t="s">
        <v>24</v>
      </c>
      <c r="K3" s="44" t="s">
        <v>22</v>
      </c>
      <c r="L3" s="44" t="s">
        <v>23</v>
      </c>
      <c r="M3" s="44" t="s">
        <v>47</v>
      </c>
      <c r="N3" s="44" t="s">
        <v>24</v>
      </c>
      <c r="O3" s="44" t="s">
        <v>22</v>
      </c>
      <c r="P3" s="44" t="s">
        <v>23</v>
      </c>
      <c r="Q3" s="44" t="s">
        <v>47</v>
      </c>
      <c r="R3" s="44" t="s">
        <v>24</v>
      </c>
      <c r="S3" s="44" t="s">
        <v>22</v>
      </c>
      <c r="T3" s="44" t="s">
        <v>23</v>
      </c>
      <c r="U3" s="44" t="s">
        <v>47</v>
      </c>
      <c r="V3" s="44" t="s">
        <v>24</v>
      </c>
      <c r="W3" s="82"/>
    </row>
    <row r="4" spans="1:23" s="1" customFormat="1" ht="28.5" customHeight="1" x14ac:dyDescent="0.3">
      <c r="A4" s="63" t="s">
        <v>74</v>
      </c>
      <c r="B4" s="63"/>
      <c r="C4" s="57">
        <f t="shared" ref="C4:N4" si="0">C5+C9+C13+C15</f>
        <v>94688540</v>
      </c>
      <c r="D4" s="57">
        <f t="shared" si="0"/>
        <v>14277448</v>
      </c>
      <c r="E4" s="57">
        <f t="shared" si="0"/>
        <v>1850000</v>
      </c>
      <c r="F4" s="57">
        <f t="shared" si="0"/>
        <v>78561092</v>
      </c>
      <c r="G4" s="57">
        <f t="shared" si="0"/>
        <v>465195331</v>
      </c>
      <c r="H4" s="57">
        <f t="shared" si="0"/>
        <v>94086800</v>
      </c>
      <c r="I4" s="57">
        <f t="shared" si="0"/>
        <v>7880600</v>
      </c>
      <c r="J4" s="57">
        <f t="shared" si="0"/>
        <v>363227931</v>
      </c>
      <c r="K4" s="57">
        <f t="shared" si="0"/>
        <v>78951820.590000004</v>
      </c>
      <c r="L4" s="57">
        <f t="shared" si="0"/>
        <v>4933527.53</v>
      </c>
      <c r="M4" s="57">
        <f t="shared" si="0"/>
        <v>1840173.14</v>
      </c>
      <c r="N4" s="57">
        <f t="shared" si="0"/>
        <v>72178119.920000002</v>
      </c>
      <c r="O4" s="47">
        <f t="shared" ref="O4:O17" si="1">K4/C4*100</f>
        <v>83.380544879031831</v>
      </c>
      <c r="P4" s="47">
        <f t="shared" ref="P4:P12" si="2">L4/D4*100</f>
        <v>34.554687434337005</v>
      </c>
      <c r="Q4" s="47">
        <f t="shared" ref="Q4:Q10" si="3">M4/E4*100</f>
        <v>99.468818378378373</v>
      </c>
      <c r="R4" s="47">
        <f t="shared" ref="R4:R17" si="4">N4/F4*100</f>
        <v>91.875148476805805</v>
      </c>
      <c r="S4" s="47">
        <f t="shared" ref="S4:S17" si="5">K4/G4*100</f>
        <v>16.97175687904744</v>
      </c>
      <c r="T4" s="47">
        <f t="shared" ref="T4:T14" si="6">L4/H4*100</f>
        <v>5.2435915877678916</v>
      </c>
      <c r="U4" s="47">
        <f t="shared" ref="U4:U11" si="7">M4/I4*100</f>
        <v>23.350673045199603</v>
      </c>
      <c r="V4" s="47">
        <f t="shared" ref="V4:V17" si="8">N4/J4*100</f>
        <v>19.87130222097375</v>
      </c>
      <c r="W4" s="20"/>
    </row>
    <row r="5" spans="1:23" s="1" customFormat="1" ht="37.5" x14ac:dyDescent="0.3">
      <c r="A5" s="58" t="s">
        <v>20</v>
      </c>
      <c r="B5" s="61"/>
      <c r="C5" s="57">
        <f t="shared" ref="C5:N5" si="9">SUM(C6:C8)</f>
        <v>69882639</v>
      </c>
      <c r="D5" s="57">
        <f t="shared" si="9"/>
        <v>0</v>
      </c>
      <c r="E5" s="57">
        <f t="shared" si="9"/>
        <v>0</v>
      </c>
      <c r="F5" s="57">
        <f t="shared" si="9"/>
        <v>69882639</v>
      </c>
      <c r="G5" s="57">
        <f t="shared" si="9"/>
        <v>311871057</v>
      </c>
      <c r="H5" s="57">
        <f t="shared" si="9"/>
        <v>0</v>
      </c>
      <c r="I5" s="57">
        <f t="shared" si="9"/>
        <v>0</v>
      </c>
      <c r="J5" s="57">
        <f t="shared" si="9"/>
        <v>311871057</v>
      </c>
      <c r="K5" s="57">
        <f t="shared" si="9"/>
        <v>64640883.560000002</v>
      </c>
      <c r="L5" s="57">
        <f t="shared" si="9"/>
        <v>0</v>
      </c>
      <c r="M5" s="57">
        <f t="shared" si="9"/>
        <v>0</v>
      </c>
      <c r="N5" s="57">
        <f t="shared" si="9"/>
        <v>64640883.560000002</v>
      </c>
      <c r="O5" s="47">
        <f t="shared" si="1"/>
        <v>92.499202212440778</v>
      </c>
      <c r="P5" s="47"/>
      <c r="Q5" s="47"/>
      <c r="R5" s="47">
        <f t="shared" si="4"/>
        <v>92.499202212440778</v>
      </c>
      <c r="S5" s="47">
        <f t="shared" si="5"/>
        <v>20.726797857359365</v>
      </c>
      <c r="T5" s="47"/>
      <c r="U5" s="47"/>
      <c r="V5" s="47">
        <f t="shared" si="8"/>
        <v>20.726797857359365</v>
      </c>
      <c r="W5" s="20"/>
    </row>
    <row r="6" spans="1:23" s="1" customFormat="1" ht="26.25" customHeight="1" x14ac:dyDescent="0.3">
      <c r="A6" s="55" t="s">
        <v>81</v>
      </c>
      <c r="B6" s="17" t="s">
        <v>12</v>
      </c>
      <c r="C6" s="43">
        <f>SUM(D6:F6)</f>
        <v>69840864</v>
      </c>
      <c r="D6" s="43">
        <v>0</v>
      </c>
      <c r="E6" s="43">
        <v>0</v>
      </c>
      <c r="F6" s="43">
        <v>69840864</v>
      </c>
      <c r="G6" s="18">
        <f>SUM(H6:J6)</f>
        <v>309148782</v>
      </c>
      <c r="H6" s="18">
        <v>0</v>
      </c>
      <c r="I6" s="18">
        <v>0</v>
      </c>
      <c r="J6" s="18">
        <v>309148782</v>
      </c>
      <c r="K6" s="18">
        <f>SUM(L6:N6)</f>
        <v>64606071.310000002</v>
      </c>
      <c r="L6" s="18">
        <v>0</v>
      </c>
      <c r="M6" s="18">
        <v>0</v>
      </c>
      <c r="N6" s="18">
        <v>64606071.310000002</v>
      </c>
      <c r="O6" s="47">
        <f t="shared" si="1"/>
        <v>92.504685093815567</v>
      </c>
      <c r="P6" s="47"/>
      <c r="Q6" s="47"/>
      <c r="R6" s="47">
        <f t="shared" si="4"/>
        <v>92.504685093815567</v>
      </c>
      <c r="S6" s="47">
        <f t="shared" si="5"/>
        <v>20.898051382262928</v>
      </c>
      <c r="T6" s="47"/>
      <c r="U6" s="47"/>
      <c r="V6" s="47">
        <f t="shared" si="8"/>
        <v>20.898051382262928</v>
      </c>
      <c r="W6" s="20"/>
    </row>
    <row r="7" spans="1:23" s="1" customFormat="1" ht="42" customHeight="1" x14ac:dyDescent="0.3">
      <c r="A7" s="55" t="s">
        <v>82</v>
      </c>
      <c r="B7" s="17" t="s">
        <v>12</v>
      </c>
      <c r="C7" s="43">
        <f t="shared" ref="C7" si="10">SUM(D7:F7)</f>
        <v>0</v>
      </c>
      <c r="D7" s="43">
        <v>0</v>
      </c>
      <c r="E7" s="43">
        <v>0</v>
      </c>
      <c r="F7" s="43">
        <v>0</v>
      </c>
      <c r="G7" s="18">
        <f t="shared" ref="G7:G8" si="11">SUM(H7:J7)</f>
        <v>1380500</v>
      </c>
      <c r="H7" s="18">
        <v>0</v>
      </c>
      <c r="I7" s="18">
        <v>0</v>
      </c>
      <c r="J7" s="18">
        <v>1380500</v>
      </c>
      <c r="K7" s="18">
        <f>L7+N7</f>
        <v>0</v>
      </c>
      <c r="L7" s="18">
        <v>0</v>
      </c>
      <c r="M7" s="18">
        <v>0</v>
      </c>
      <c r="N7" s="18">
        <v>0</v>
      </c>
      <c r="O7" s="47"/>
      <c r="P7" s="47"/>
      <c r="Q7" s="47"/>
      <c r="R7" s="47"/>
      <c r="S7" s="47">
        <f t="shared" si="5"/>
        <v>0</v>
      </c>
      <c r="T7" s="47"/>
      <c r="U7" s="47"/>
      <c r="V7" s="47">
        <f t="shared" si="8"/>
        <v>0</v>
      </c>
      <c r="W7" s="20"/>
    </row>
    <row r="8" spans="1:23" s="1" customFormat="1" ht="28.5" customHeight="1" x14ac:dyDescent="0.3">
      <c r="A8" s="55" t="s">
        <v>76</v>
      </c>
      <c r="B8" s="17" t="s">
        <v>59</v>
      </c>
      <c r="C8" s="43">
        <f>SUM(D8:F8)</f>
        <v>41775</v>
      </c>
      <c r="D8" s="43">
        <v>0</v>
      </c>
      <c r="E8" s="43">
        <v>0</v>
      </c>
      <c r="F8" s="43">
        <v>41775</v>
      </c>
      <c r="G8" s="18">
        <f t="shared" si="11"/>
        <v>1341775</v>
      </c>
      <c r="H8" s="18">
        <v>0</v>
      </c>
      <c r="I8" s="18">
        <v>0</v>
      </c>
      <c r="J8" s="18">
        <v>1341775</v>
      </c>
      <c r="K8" s="18">
        <f>SUM(L8:N8)</f>
        <v>34812.25</v>
      </c>
      <c r="L8" s="18">
        <v>0</v>
      </c>
      <c r="M8" s="18">
        <v>0</v>
      </c>
      <c r="N8" s="18">
        <v>34812.25</v>
      </c>
      <c r="O8" s="47">
        <f t="shared" si="1"/>
        <v>83.332734889287849</v>
      </c>
      <c r="P8" s="47"/>
      <c r="Q8" s="47"/>
      <c r="R8" s="47">
        <f t="shared" si="4"/>
        <v>83.332734889287849</v>
      </c>
      <c r="S8" s="47">
        <f t="shared" si="5"/>
        <v>2.5944923701812899</v>
      </c>
      <c r="T8" s="47"/>
      <c r="U8" s="47"/>
      <c r="V8" s="47">
        <f t="shared" si="8"/>
        <v>2.5944923701812899</v>
      </c>
      <c r="W8" s="20"/>
    </row>
    <row r="9" spans="1:23" s="1" customFormat="1" ht="37.5" x14ac:dyDescent="0.3">
      <c r="A9" s="58" t="s">
        <v>48</v>
      </c>
      <c r="B9" s="60"/>
      <c r="C9" s="49">
        <f t="shared" ref="C9:N9" si="12">SUM(C10:C12)</f>
        <v>16281448</v>
      </c>
      <c r="D9" s="49">
        <f t="shared" si="12"/>
        <v>14277448</v>
      </c>
      <c r="E9" s="49">
        <f t="shared" si="12"/>
        <v>1850000</v>
      </c>
      <c r="F9" s="49">
        <f t="shared" si="12"/>
        <v>154000</v>
      </c>
      <c r="G9" s="49">
        <f t="shared" si="12"/>
        <v>98884300</v>
      </c>
      <c r="H9" s="49">
        <f t="shared" si="12"/>
        <v>90079700</v>
      </c>
      <c r="I9" s="49">
        <f t="shared" si="12"/>
        <v>7880600</v>
      </c>
      <c r="J9" s="49">
        <f t="shared" si="12"/>
        <v>924000</v>
      </c>
      <c r="K9" s="49">
        <f t="shared" si="12"/>
        <v>6773700.6699999999</v>
      </c>
      <c r="L9" s="49">
        <f t="shared" si="12"/>
        <v>4933527.53</v>
      </c>
      <c r="M9" s="49">
        <f t="shared" si="12"/>
        <v>1840173.14</v>
      </c>
      <c r="N9" s="49">
        <f t="shared" si="12"/>
        <v>0</v>
      </c>
      <c r="O9" s="47">
        <f t="shared" si="1"/>
        <v>41.60379758606237</v>
      </c>
      <c r="P9" s="47">
        <f t="shared" si="2"/>
        <v>34.554687434337005</v>
      </c>
      <c r="Q9" s="47">
        <f t="shared" si="3"/>
        <v>99.468818378378373</v>
      </c>
      <c r="R9" s="47">
        <f t="shared" si="4"/>
        <v>0</v>
      </c>
      <c r="S9" s="47">
        <f t="shared" si="5"/>
        <v>6.8501275429972193</v>
      </c>
      <c r="T9" s="47">
        <f t="shared" si="6"/>
        <v>5.4768472030879325</v>
      </c>
      <c r="U9" s="47">
        <f t="shared" si="7"/>
        <v>23.350673045199603</v>
      </c>
      <c r="V9" s="47">
        <f t="shared" si="8"/>
        <v>0</v>
      </c>
      <c r="W9" s="20"/>
    </row>
    <row r="10" spans="1:23" s="1" customFormat="1" ht="60" customHeight="1" x14ac:dyDescent="0.3">
      <c r="A10" s="55" t="s">
        <v>83</v>
      </c>
      <c r="B10" s="17" t="s">
        <v>12</v>
      </c>
      <c r="C10" s="43">
        <f>SUM(D10:F10)</f>
        <v>7205848</v>
      </c>
      <c r="D10" s="43">
        <v>5201848</v>
      </c>
      <c r="E10" s="43">
        <v>1850000</v>
      </c>
      <c r="F10" s="43">
        <v>154000</v>
      </c>
      <c r="G10" s="18">
        <f>SUM(H10:J10)</f>
        <v>35740400</v>
      </c>
      <c r="H10" s="18">
        <v>26945500</v>
      </c>
      <c r="I10" s="18">
        <v>7870900</v>
      </c>
      <c r="J10" s="18">
        <v>924000</v>
      </c>
      <c r="K10" s="18">
        <f>SUM(L10:N10)</f>
        <v>6773700.6699999999</v>
      </c>
      <c r="L10" s="18">
        <v>4933527.53</v>
      </c>
      <c r="M10" s="18">
        <v>1840173.14</v>
      </c>
      <c r="N10" s="18">
        <v>0</v>
      </c>
      <c r="O10" s="47">
        <f t="shared" si="1"/>
        <v>94.002824788976952</v>
      </c>
      <c r="P10" s="47">
        <f t="shared" si="2"/>
        <v>94.841824097897515</v>
      </c>
      <c r="Q10" s="47">
        <f t="shared" si="3"/>
        <v>99.468818378378373</v>
      </c>
      <c r="R10" s="47">
        <f t="shared" si="4"/>
        <v>0</v>
      </c>
      <c r="S10" s="47">
        <f t="shared" si="5"/>
        <v>18.952503805217624</v>
      </c>
      <c r="T10" s="47">
        <f t="shared" si="6"/>
        <v>18.309281809578597</v>
      </c>
      <c r="U10" s="47">
        <f t="shared" si="7"/>
        <v>23.379450126415023</v>
      </c>
      <c r="V10" s="47">
        <f t="shared" si="8"/>
        <v>0</v>
      </c>
      <c r="W10" s="52"/>
    </row>
    <row r="11" spans="1:23" s="1" customFormat="1" ht="60.75" customHeight="1" x14ac:dyDescent="0.3">
      <c r="A11" s="55" t="s">
        <v>84</v>
      </c>
      <c r="B11" s="17" t="s">
        <v>12</v>
      </c>
      <c r="C11" s="43">
        <f t="shared" ref="C11:C12" si="13">SUM(D11:F11)</f>
        <v>0</v>
      </c>
      <c r="D11" s="43">
        <v>0</v>
      </c>
      <c r="E11" s="43">
        <v>0</v>
      </c>
      <c r="F11" s="43">
        <v>0</v>
      </c>
      <c r="G11" s="18">
        <f t="shared" ref="G11:G12" si="14">SUM(H11:J11)</f>
        <v>9700</v>
      </c>
      <c r="H11" s="18">
        <v>0</v>
      </c>
      <c r="I11" s="18">
        <v>9700</v>
      </c>
      <c r="J11" s="18">
        <v>0</v>
      </c>
      <c r="K11" s="18">
        <f>SUM(L11:N11)</f>
        <v>0</v>
      </c>
      <c r="L11" s="18">
        <v>0</v>
      </c>
      <c r="M11" s="18">
        <v>0</v>
      </c>
      <c r="N11" s="18">
        <v>0</v>
      </c>
      <c r="O11" s="47"/>
      <c r="P11" s="47"/>
      <c r="Q11" s="47"/>
      <c r="R11" s="47"/>
      <c r="S11" s="47">
        <f t="shared" si="5"/>
        <v>0</v>
      </c>
      <c r="T11" s="47"/>
      <c r="U11" s="47">
        <f t="shared" si="7"/>
        <v>0</v>
      </c>
      <c r="V11" s="47"/>
      <c r="W11" s="52"/>
    </row>
    <row r="12" spans="1:23" s="1" customFormat="1" ht="44.25" customHeight="1" x14ac:dyDescent="0.3">
      <c r="A12" s="55" t="s">
        <v>49</v>
      </c>
      <c r="B12" s="17" t="s">
        <v>12</v>
      </c>
      <c r="C12" s="43">
        <f t="shared" si="13"/>
        <v>9075600</v>
      </c>
      <c r="D12" s="43">
        <v>9075600</v>
      </c>
      <c r="E12" s="43">
        <v>0</v>
      </c>
      <c r="F12" s="43">
        <v>0</v>
      </c>
      <c r="G12" s="18">
        <f t="shared" si="14"/>
        <v>63134200</v>
      </c>
      <c r="H12" s="18">
        <v>63134200</v>
      </c>
      <c r="I12" s="18">
        <v>0</v>
      </c>
      <c r="J12" s="18">
        <v>0</v>
      </c>
      <c r="K12" s="18">
        <f>SUM(L12:N12)</f>
        <v>0</v>
      </c>
      <c r="L12" s="18">
        <v>0</v>
      </c>
      <c r="M12" s="18">
        <v>0</v>
      </c>
      <c r="N12" s="18">
        <v>0</v>
      </c>
      <c r="O12" s="47">
        <f t="shared" si="1"/>
        <v>0</v>
      </c>
      <c r="P12" s="47">
        <f t="shared" si="2"/>
        <v>0</v>
      </c>
      <c r="Q12" s="47"/>
      <c r="R12" s="47"/>
      <c r="S12" s="47">
        <f t="shared" si="5"/>
        <v>0</v>
      </c>
      <c r="T12" s="47">
        <f t="shared" si="6"/>
        <v>0</v>
      </c>
      <c r="U12" s="47"/>
      <c r="V12" s="47"/>
      <c r="W12" s="20"/>
    </row>
    <row r="13" spans="1:23" s="51" customFormat="1" ht="30" customHeight="1" x14ac:dyDescent="0.3">
      <c r="A13" s="58" t="s">
        <v>21</v>
      </c>
      <c r="B13" s="60"/>
      <c r="C13" s="49">
        <f t="shared" ref="C13:N13" si="15">SUM(C14:C14)</f>
        <v>0</v>
      </c>
      <c r="D13" s="49">
        <f t="shared" si="15"/>
        <v>0</v>
      </c>
      <c r="E13" s="49">
        <f t="shared" si="15"/>
        <v>0</v>
      </c>
      <c r="F13" s="49">
        <f t="shared" si="15"/>
        <v>0</v>
      </c>
      <c r="G13" s="49">
        <f t="shared" si="15"/>
        <v>6329300</v>
      </c>
      <c r="H13" s="49">
        <f t="shared" si="15"/>
        <v>4007100</v>
      </c>
      <c r="I13" s="49">
        <f t="shared" si="15"/>
        <v>0</v>
      </c>
      <c r="J13" s="49">
        <f t="shared" si="15"/>
        <v>2322200</v>
      </c>
      <c r="K13" s="49">
        <f t="shared" si="15"/>
        <v>0</v>
      </c>
      <c r="L13" s="49">
        <f t="shared" si="15"/>
        <v>0</v>
      </c>
      <c r="M13" s="49">
        <f t="shared" si="15"/>
        <v>0</v>
      </c>
      <c r="N13" s="49">
        <f t="shared" si="15"/>
        <v>0</v>
      </c>
      <c r="O13" s="47"/>
      <c r="P13" s="47"/>
      <c r="Q13" s="47"/>
      <c r="R13" s="47"/>
      <c r="S13" s="47">
        <f t="shared" si="5"/>
        <v>0</v>
      </c>
      <c r="T13" s="47">
        <f t="shared" si="6"/>
        <v>0</v>
      </c>
      <c r="U13" s="47"/>
      <c r="V13" s="47">
        <f t="shared" si="8"/>
        <v>0</v>
      </c>
      <c r="W13" s="50"/>
    </row>
    <row r="14" spans="1:23" s="1" customFormat="1" ht="58.5" customHeight="1" x14ac:dyDescent="0.3">
      <c r="A14" s="55" t="s">
        <v>75</v>
      </c>
      <c r="B14" s="17" t="s">
        <v>12</v>
      </c>
      <c r="C14" s="43">
        <f>SUM(D14:F14)</f>
        <v>0</v>
      </c>
      <c r="D14" s="43">
        <v>0</v>
      </c>
      <c r="E14" s="43">
        <v>0</v>
      </c>
      <c r="F14" s="43">
        <v>0</v>
      </c>
      <c r="G14" s="18">
        <f>SUM(H14:J14)</f>
        <v>6329300</v>
      </c>
      <c r="H14" s="18">
        <v>4007100</v>
      </c>
      <c r="I14" s="18">
        <v>0</v>
      </c>
      <c r="J14" s="18">
        <v>2322200</v>
      </c>
      <c r="K14" s="18">
        <f>SUM(L14:N14)</f>
        <v>0</v>
      </c>
      <c r="L14" s="18">
        <v>0</v>
      </c>
      <c r="M14" s="18">
        <v>0</v>
      </c>
      <c r="N14" s="18">
        <v>0</v>
      </c>
      <c r="O14" s="47"/>
      <c r="P14" s="47"/>
      <c r="Q14" s="47"/>
      <c r="R14" s="47"/>
      <c r="S14" s="47">
        <f t="shared" si="5"/>
        <v>0</v>
      </c>
      <c r="T14" s="47">
        <f t="shared" si="6"/>
        <v>0</v>
      </c>
      <c r="U14" s="47"/>
      <c r="V14" s="47">
        <f t="shared" si="8"/>
        <v>0</v>
      </c>
      <c r="W14" s="20"/>
    </row>
    <row r="15" spans="1:23" s="1" customFormat="1" ht="61.5" customHeight="1" x14ac:dyDescent="0.3">
      <c r="A15" s="58" t="s">
        <v>50</v>
      </c>
      <c r="B15" s="60"/>
      <c r="C15" s="59">
        <f t="shared" ref="C15:F15" si="16">SUM(C16:C17)</f>
        <v>8524453</v>
      </c>
      <c r="D15" s="59">
        <f t="shared" si="16"/>
        <v>0</v>
      </c>
      <c r="E15" s="59">
        <f t="shared" si="16"/>
        <v>0</v>
      </c>
      <c r="F15" s="59">
        <f t="shared" si="16"/>
        <v>8524453</v>
      </c>
      <c r="G15" s="59">
        <f t="shared" ref="G15:J15" si="17">SUM(G16:G17)</f>
        <v>48110674</v>
      </c>
      <c r="H15" s="59">
        <f t="shared" si="17"/>
        <v>0</v>
      </c>
      <c r="I15" s="59">
        <f t="shared" si="17"/>
        <v>0</v>
      </c>
      <c r="J15" s="59">
        <f t="shared" si="17"/>
        <v>48110674</v>
      </c>
      <c r="K15" s="59">
        <f>SUM(K16:K17)</f>
        <v>7537236.3599999994</v>
      </c>
      <c r="L15" s="59">
        <f t="shared" ref="L15:N15" si="18">SUM(L16:L17)</f>
        <v>0</v>
      </c>
      <c r="M15" s="59">
        <f t="shared" si="18"/>
        <v>0</v>
      </c>
      <c r="N15" s="59">
        <f t="shared" si="18"/>
        <v>7537236.3599999994</v>
      </c>
      <c r="O15" s="47">
        <f t="shared" si="1"/>
        <v>88.419003072689819</v>
      </c>
      <c r="P15" s="47"/>
      <c r="Q15" s="47"/>
      <c r="R15" s="47">
        <f t="shared" si="4"/>
        <v>88.419003072689819</v>
      </c>
      <c r="S15" s="47">
        <f t="shared" si="5"/>
        <v>15.666453477662772</v>
      </c>
      <c r="T15" s="47"/>
      <c r="U15" s="47"/>
      <c r="V15" s="47">
        <f t="shared" si="8"/>
        <v>15.666453477662772</v>
      </c>
      <c r="W15" s="20"/>
    </row>
    <row r="16" spans="1:23" s="1" customFormat="1" ht="31.5" customHeight="1" x14ac:dyDescent="0.3">
      <c r="A16" s="64" t="s">
        <v>51</v>
      </c>
      <c r="B16" s="17" t="s">
        <v>12</v>
      </c>
      <c r="C16" s="43">
        <f>SUM(D16:F16)</f>
        <v>4121883</v>
      </c>
      <c r="D16" s="43">
        <v>0</v>
      </c>
      <c r="E16" s="43">
        <v>0</v>
      </c>
      <c r="F16" s="43">
        <v>4121883</v>
      </c>
      <c r="G16" s="18">
        <f>SUM(H16:J16)</f>
        <v>24083793</v>
      </c>
      <c r="H16" s="18">
        <v>0</v>
      </c>
      <c r="I16" s="18">
        <v>0</v>
      </c>
      <c r="J16" s="18">
        <v>24083793</v>
      </c>
      <c r="K16" s="18">
        <f>SUM(L16:N16)</f>
        <v>3555846.59</v>
      </c>
      <c r="L16" s="18">
        <v>0</v>
      </c>
      <c r="M16" s="18">
        <v>0</v>
      </c>
      <c r="N16" s="18">
        <v>3555846.59</v>
      </c>
      <c r="O16" s="47">
        <f t="shared" si="1"/>
        <v>86.267528457260909</v>
      </c>
      <c r="P16" s="47"/>
      <c r="Q16" s="47"/>
      <c r="R16" s="47">
        <f t="shared" si="4"/>
        <v>86.267528457260909</v>
      </c>
      <c r="S16" s="47">
        <f t="shared" si="5"/>
        <v>14.764479125028188</v>
      </c>
      <c r="T16" s="47"/>
      <c r="U16" s="47"/>
      <c r="V16" s="47">
        <f t="shared" si="8"/>
        <v>14.764479125028188</v>
      </c>
      <c r="W16" s="20"/>
    </row>
    <row r="17" spans="1:23" s="1" customFormat="1" ht="32.25" customHeight="1" x14ac:dyDescent="0.3">
      <c r="A17" s="65"/>
      <c r="B17" s="17" t="s">
        <v>58</v>
      </c>
      <c r="C17" s="43">
        <f>SUM(D17:F17)</f>
        <v>4402570</v>
      </c>
      <c r="D17" s="43">
        <v>0</v>
      </c>
      <c r="E17" s="43">
        <v>0</v>
      </c>
      <c r="F17" s="43">
        <v>4402570</v>
      </c>
      <c r="G17" s="18">
        <f>SUM(H17:J17)</f>
        <v>24026881</v>
      </c>
      <c r="H17" s="18">
        <v>0</v>
      </c>
      <c r="I17" s="18">
        <v>0</v>
      </c>
      <c r="J17" s="18">
        <v>24026881</v>
      </c>
      <c r="K17" s="18">
        <f>SUM(L17:N17)</f>
        <v>3981389.77</v>
      </c>
      <c r="L17" s="18">
        <v>0</v>
      </c>
      <c r="M17" s="18">
        <v>0</v>
      </c>
      <c r="N17" s="18">
        <v>3981389.77</v>
      </c>
      <c r="O17" s="47">
        <f t="shared" si="1"/>
        <v>90.433309862194136</v>
      </c>
      <c r="P17" s="47"/>
      <c r="Q17" s="47"/>
      <c r="R17" s="47">
        <f t="shared" si="4"/>
        <v>90.433309862194136</v>
      </c>
      <c r="S17" s="47">
        <f t="shared" si="5"/>
        <v>16.570564319188996</v>
      </c>
      <c r="T17" s="47"/>
      <c r="U17" s="47"/>
      <c r="V17" s="47">
        <f t="shared" si="8"/>
        <v>16.570564319188996</v>
      </c>
      <c r="W17" s="48"/>
    </row>
  </sheetData>
  <mergeCells count="10">
    <mergeCell ref="W2:W3"/>
    <mergeCell ref="A1:V1"/>
    <mergeCell ref="O2:R2"/>
    <mergeCell ref="K2:N2"/>
    <mergeCell ref="B2:B3"/>
    <mergeCell ref="S2:V2"/>
    <mergeCell ref="G2:J2"/>
    <mergeCell ref="C2:F2"/>
    <mergeCell ref="A16:A17"/>
    <mergeCell ref="A4:B4"/>
  </mergeCells>
  <pageMargins left="0" right="0" top="0.19685039370078741" bottom="0" header="0.31496062992125984" footer="0.31496062992125984"/>
  <pageSetup paperSize="9" scale="43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4" t="s">
        <v>41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32.25" customHeight="1" x14ac:dyDescent="0.25">
      <c r="A2" s="86" t="s">
        <v>0</v>
      </c>
      <c r="B2" s="4" t="s">
        <v>1</v>
      </c>
      <c r="C2" s="87" t="s">
        <v>17</v>
      </c>
      <c r="D2" s="88" t="s">
        <v>38</v>
      </c>
      <c r="E2" s="88"/>
      <c r="F2" s="88"/>
      <c r="G2" s="89" t="s">
        <v>46</v>
      </c>
      <c r="H2" s="89"/>
      <c r="I2" s="89"/>
      <c r="J2" s="90" t="s">
        <v>44</v>
      </c>
      <c r="K2" s="91"/>
      <c r="L2" s="92"/>
      <c r="M2" s="93" t="s">
        <v>39</v>
      </c>
      <c r="N2" s="93" t="s">
        <v>40</v>
      </c>
    </row>
    <row r="3" spans="1:14" ht="25.5" x14ac:dyDescent="0.25">
      <c r="A3" s="86"/>
      <c r="B3" s="5" t="s">
        <v>2</v>
      </c>
      <c r="C3" s="87"/>
      <c r="D3" s="6" t="s">
        <v>22</v>
      </c>
      <c r="E3" s="6" t="s">
        <v>23</v>
      </c>
      <c r="F3" s="6" t="s">
        <v>24</v>
      </c>
      <c r="G3" s="6" t="s">
        <v>22</v>
      </c>
      <c r="H3" s="6" t="s">
        <v>23</v>
      </c>
      <c r="I3" s="6" t="s">
        <v>24</v>
      </c>
      <c r="J3" s="6" t="s">
        <v>22</v>
      </c>
      <c r="K3" s="6" t="s">
        <v>23</v>
      </c>
      <c r="L3" s="6" t="s">
        <v>24</v>
      </c>
      <c r="M3" s="94"/>
      <c r="N3" s="94"/>
    </row>
    <row r="4" spans="1:14" x14ac:dyDescent="0.25">
      <c r="A4" s="7" t="s">
        <v>3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</row>
    <row r="5" spans="1:14" ht="70.5" customHeight="1" x14ac:dyDescent="0.25">
      <c r="A5" s="10">
        <v>1</v>
      </c>
      <c r="B5" s="83" t="s">
        <v>42</v>
      </c>
      <c r="C5" s="83"/>
      <c r="D5" s="11">
        <f>SUM(D6:D7)</f>
        <v>9048313</v>
      </c>
      <c r="E5" s="11">
        <f>SUM(E6:E7)</f>
        <v>0</v>
      </c>
      <c r="F5" s="11">
        <f t="shared" ref="F5" si="0">SUM(F6:F7)</f>
        <v>9048313</v>
      </c>
      <c r="G5" s="11">
        <f>SUM(G6:G7)</f>
        <v>3127240</v>
      </c>
      <c r="H5" s="11">
        <f>SUM(H6:H7)</f>
        <v>0</v>
      </c>
      <c r="I5" s="11">
        <f>SUM(I6:I7)</f>
        <v>3127240</v>
      </c>
      <c r="J5" s="11">
        <f>G5/D5*100</f>
        <v>34.561580705707243</v>
      </c>
      <c r="K5" s="11">
        <v>0</v>
      </c>
      <c r="L5" s="11">
        <f>I5/F5*100</f>
        <v>34.561580705707243</v>
      </c>
      <c r="M5" s="15">
        <f>SUM(M6:M7)</f>
        <v>9048313</v>
      </c>
      <c r="N5" s="11">
        <f>M5/D5*100</f>
        <v>100</v>
      </c>
    </row>
    <row r="6" spans="1:14" ht="58.5" customHeight="1" x14ac:dyDescent="0.25">
      <c r="A6" s="12" t="s">
        <v>4</v>
      </c>
      <c r="B6" s="13" t="s">
        <v>19</v>
      </c>
      <c r="C6" s="13" t="s">
        <v>45</v>
      </c>
      <c r="D6" s="13">
        <f t="shared" ref="D6:D7" si="1">E6+F6</f>
        <v>24540</v>
      </c>
      <c r="E6" s="13">
        <v>0</v>
      </c>
      <c r="F6" s="13">
        <v>24540</v>
      </c>
      <c r="G6" s="13">
        <f>H6+I6</f>
        <v>0</v>
      </c>
      <c r="H6" s="13">
        <v>0</v>
      </c>
      <c r="I6" s="13">
        <v>0</v>
      </c>
      <c r="J6" s="14">
        <f>G6/D6*100</f>
        <v>0</v>
      </c>
      <c r="K6" s="14">
        <v>0</v>
      </c>
      <c r="L6" s="14">
        <f>I6/F6*100</f>
        <v>0</v>
      </c>
      <c r="M6" s="16">
        <f>F6</f>
        <v>24540</v>
      </c>
      <c r="N6" s="14">
        <f>M6/D6*100</f>
        <v>100</v>
      </c>
    </row>
    <row r="7" spans="1:14" ht="34.5" customHeight="1" x14ac:dyDescent="0.25">
      <c r="A7" s="12" t="s">
        <v>5</v>
      </c>
      <c r="B7" s="13" t="s">
        <v>43</v>
      </c>
      <c r="C7" s="13" t="s">
        <v>45</v>
      </c>
      <c r="D7" s="13">
        <f t="shared" si="1"/>
        <v>9023773</v>
      </c>
      <c r="E7" s="13">
        <v>0</v>
      </c>
      <c r="F7" s="13">
        <v>9023773</v>
      </c>
      <c r="G7" s="13">
        <f t="shared" ref="G7" si="2">H7+I7</f>
        <v>3127240</v>
      </c>
      <c r="H7" s="13">
        <v>0</v>
      </c>
      <c r="I7" s="13">
        <v>3127240</v>
      </c>
      <c r="J7" s="14">
        <f>G7/D7*100</f>
        <v>34.655570347348053</v>
      </c>
      <c r="K7" s="14">
        <v>0</v>
      </c>
      <c r="L7" s="14">
        <f>I7/F7*100</f>
        <v>34.655570347348053</v>
      </c>
      <c r="M7" s="16">
        <f>F7</f>
        <v>9023773</v>
      </c>
      <c r="N7" s="14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2" t="s">
        <v>0</v>
      </c>
      <c r="B1" s="24" t="s">
        <v>1</v>
      </c>
      <c r="C1" s="103" t="s">
        <v>17</v>
      </c>
      <c r="D1" s="104" t="s">
        <v>62</v>
      </c>
      <c r="E1" s="104"/>
      <c r="F1" s="104"/>
      <c r="G1" s="104"/>
      <c r="H1" s="104" t="s">
        <v>63</v>
      </c>
      <c r="I1" s="104"/>
      <c r="J1" s="104"/>
      <c r="K1" s="104"/>
      <c r="L1" s="105" t="s">
        <v>73</v>
      </c>
      <c r="M1" s="106"/>
      <c r="N1" s="106"/>
      <c r="O1" s="107"/>
      <c r="P1" s="99" t="s">
        <v>64</v>
      </c>
      <c r="Q1" s="99"/>
      <c r="R1" s="99"/>
      <c r="S1" s="99"/>
      <c r="T1" s="99" t="s">
        <v>65</v>
      </c>
      <c r="U1" s="100"/>
      <c r="V1" s="100"/>
      <c r="W1" s="100"/>
    </row>
    <row r="2" spans="1:23" ht="22.5" x14ac:dyDescent="0.25">
      <c r="A2" s="102"/>
      <c r="B2" s="24" t="s">
        <v>2</v>
      </c>
      <c r="C2" s="103"/>
      <c r="D2" s="25" t="s">
        <v>22</v>
      </c>
      <c r="E2" s="25" t="s">
        <v>23</v>
      </c>
      <c r="F2" s="25" t="s">
        <v>47</v>
      </c>
      <c r="G2" s="25" t="s">
        <v>24</v>
      </c>
      <c r="H2" s="25" t="s">
        <v>22</v>
      </c>
      <c r="I2" s="25" t="s">
        <v>23</v>
      </c>
      <c r="J2" s="25" t="s">
        <v>47</v>
      </c>
      <c r="K2" s="25" t="s">
        <v>24</v>
      </c>
      <c r="L2" s="25" t="s">
        <v>22</v>
      </c>
      <c r="M2" s="25" t="s">
        <v>23</v>
      </c>
      <c r="N2" s="25" t="s">
        <v>47</v>
      </c>
      <c r="O2" s="25" t="s">
        <v>24</v>
      </c>
      <c r="P2" s="25" t="s">
        <v>22</v>
      </c>
      <c r="Q2" s="25" t="s">
        <v>23</v>
      </c>
      <c r="R2" s="25" t="s">
        <v>47</v>
      </c>
      <c r="S2" s="25" t="s">
        <v>24</v>
      </c>
      <c r="T2" s="25" t="s">
        <v>22</v>
      </c>
      <c r="U2" s="26" t="s">
        <v>23</v>
      </c>
      <c r="V2" s="25" t="s">
        <v>47</v>
      </c>
      <c r="W2" s="25" t="s">
        <v>24</v>
      </c>
    </row>
    <row r="3" spans="1:23" x14ac:dyDescent="0.25">
      <c r="A3" s="22" t="s">
        <v>3</v>
      </c>
      <c r="B3" s="22" t="s">
        <v>13</v>
      </c>
      <c r="C3" s="22" t="s">
        <v>26</v>
      </c>
      <c r="D3" s="22" t="s">
        <v>28</v>
      </c>
      <c r="E3" s="22" t="s">
        <v>15</v>
      </c>
      <c r="F3" s="22" t="s">
        <v>29</v>
      </c>
      <c r="G3" s="22" t="s">
        <v>29</v>
      </c>
      <c r="H3" s="22" t="s">
        <v>37</v>
      </c>
      <c r="I3" s="22" t="s">
        <v>30</v>
      </c>
      <c r="J3" s="22" t="s">
        <v>31</v>
      </c>
      <c r="K3" s="22" t="s">
        <v>32</v>
      </c>
      <c r="L3" s="22" t="s">
        <v>33</v>
      </c>
      <c r="M3" s="22" t="s">
        <v>34</v>
      </c>
      <c r="N3" s="22" t="s">
        <v>35</v>
      </c>
      <c r="O3" s="22" t="s">
        <v>36</v>
      </c>
      <c r="P3" s="22" t="s">
        <v>16</v>
      </c>
      <c r="Q3" s="22" t="s">
        <v>30</v>
      </c>
      <c r="R3" s="22" t="s">
        <v>61</v>
      </c>
      <c r="S3" s="22" t="s">
        <v>31</v>
      </c>
      <c r="T3" s="22" t="s">
        <v>32</v>
      </c>
      <c r="U3" s="22" t="s">
        <v>66</v>
      </c>
      <c r="V3" s="22" t="s">
        <v>54</v>
      </c>
      <c r="W3" s="22" t="s">
        <v>60</v>
      </c>
    </row>
    <row r="4" spans="1:23" x14ac:dyDescent="0.25">
      <c r="A4" s="101" t="s">
        <v>25</v>
      </c>
      <c r="B4" s="101"/>
      <c r="C4" s="101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83" t="s">
        <v>8</v>
      </c>
      <c r="C5" s="83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5</v>
      </c>
      <c r="B6" s="30" t="s">
        <v>52</v>
      </c>
      <c r="C6" s="4" t="s">
        <v>59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13</v>
      </c>
      <c r="B7" s="83" t="s">
        <v>67</v>
      </c>
      <c r="C7" s="83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6</v>
      </c>
      <c r="B8" s="32" t="s">
        <v>68</v>
      </c>
      <c r="C8" s="4" t="s">
        <v>59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7</v>
      </c>
      <c r="B9" s="32" t="s">
        <v>69</v>
      </c>
      <c r="C9" s="4" t="s">
        <v>59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26</v>
      </c>
      <c r="B10" s="21" t="s">
        <v>9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70</v>
      </c>
      <c r="B11" s="32" t="s">
        <v>71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26</v>
      </c>
      <c r="B12" s="83" t="s">
        <v>10</v>
      </c>
      <c r="C12" s="83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27</v>
      </c>
      <c r="B13" s="36" t="s">
        <v>14</v>
      </c>
      <c r="C13" s="4" t="s">
        <v>59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16</v>
      </c>
      <c r="B14" s="95" t="s">
        <v>11</v>
      </c>
      <c r="C14" s="96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93" t="s">
        <v>18</v>
      </c>
      <c r="B15" s="32" t="s">
        <v>72</v>
      </c>
      <c r="C15" s="4" t="s">
        <v>59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97"/>
      <c r="B16" s="32" t="s">
        <v>55</v>
      </c>
      <c r="C16" s="4" t="s">
        <v>59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97"/>
      <c r="B17" s="32" t="s">
        <v>56</v>
      </c>
      <c r="C17" s="4" t="s">
        <v>59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98"/>
      <c r="B18" s="32" t="s">
        <v>57</v>
      </c>
      <c r="C18" s="4" t="s">
        <v>59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2021-08-16T08:59:40Z</cp:lastPrinted>
  <dcterms:created xsi:type="dcterms:W3CDTF">2012-05-22T08:33:39Z</dcterms:created>
  <dcterms:modified xsi:type="dcterms:W3CDTF">2022-04-11T08:27:34Z</dcterms:modified>
</cp:coreProperties>
</file>