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ноябрь" sheetId="1" r:id="rId1"/>
  </sheets>
  <definedNames>
    <definedName name="_xlnm.Print_Titles" localSheetId="0">'ноябрь'!$2:$3</definedName>
    <definedName name="_xlnm.Print_Area" localSheetId="0">'ноябрь'!$A$1:$O$27</definedName>
  </definedNames>
  <calcPr fullCalcOnLoad="1"/>
</workbook>
</file>

<file path=xl/sharedStrings.xml><?xml version="1.0" encoding="utf-8"?>
<sst xmlns="http://schemas.openxmlformats.org/spreadsheetml/2006/main" count="72" uniqueCount="53">
  <si>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</si>
  <si>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</si>
  <si>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</si>
  <si>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</si>
  <si>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</si>
  <si>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</si>
  <si>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</si>
  <si>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</si>
  <si>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</si>
  <si>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</si>
  <si>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</si>
  <si>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</si>
  <si>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</si>
  <si>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</si>
  <si>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</si>
  <si>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</si>
  <si>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</si>
  <si>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</si>
  <si>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</si>
  <si>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</si>
  <si>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</si>
  <si>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</si>
  <si>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</si>
  <si>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</si>
  <si>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</si>
  <si>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</si>
  <si>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</si>
  <si>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</si>
  <si>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</si>
  <si>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</si>
  <si>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</si>
  <si>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</si>
  <si>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</si>
  <si>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</si>
  <si>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</si>
  <si>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</si>
  <si>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</si>
  <si>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</si>
  <si>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</si>
  <si>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</si>
  <si>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</si>
  <si>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</si>
  <si>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</si>
  <si>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</si>
  <si>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</si>
  <si>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</si>
  <si>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</si>
  <si>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1.4</t>
  </si>
  <si>
    <t>1.5</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</si>
  <si>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</si>
  <si>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Отчет об исполнении сетевого плана-графика на 2021 год по реализации муниципальной  программы "Развитие жилищной сферы города Нефтеюганска"</t>
  </si>
  <si>
    <t>ПЛАН  на 2021 год (рублей)</t>
  </si>
  <si>
    <t>Кассовый расход на 01.12.2021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</si>
</sst>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0" fontId="4" fillId="0" borderId="11"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7"/>
  <sheetViews>
    <sheetView tabSelected="1" view="pageBreakPreview" zoomScale="70" zoomScaleNormal="70" zoomScaleSheetLayoutView="70" zoomScalePageLayoutView="0" workbookViewId="0" topLeftCell="A1">
      <pane ySplit="3" topLeftCell="A4" activePane="bottomLeft" state="frozen"/>
      <selection pane="topLeft" activeCell="A1" sqref="A1"/>
      <selection pane="bottomLeft" activeCell="L24" sqref="L24"/>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25.57421875" style="6" customWidth="1"/>
    <col min="10" max="10" width="24.710937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50</v>
      </c>
      <c r="B1" s="46"/>
      <c r="C1" s="46"/>
      <c r="D1" s="46"/>
      <c r="E1" s="46"/>
      <c r="F1" s="46"/>
      <c r="G1" s="46"/>
      <c r="H1" s="46"/>
      <c r="I1" s="46"/>
      <c r="J1" s="46"/>
      <c r="K1" s="46"/>
      <c r="L1" s="46"/>
      <c r="M1" s="46"/>
      <c r="N1" s="46"/>
      <c r="O1" s="46"/>
    </row>
    <row r="2" spans="1:15" s="1" customFormat="1" ht="36" customHeight="1">
      <c r="A2" s="47" t="s">
        <v>0</v>
      </c>
      <c r="B2" s="13" t="s">
        <v>1</v>
      </c>
      <c r="C2" s="48" t="s">
        <v>8</v>
      </c>
      <c r="D2" s="49" t="s">
        <v>51</v>
      </c>
      <c r="E2" s="50"/>
      <c r="F2" s="50"/>
      <c r="G2" s="50"/>
      <c r="H2" s="51" t="s">
        <v>52</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D6+D13+D20+D23</f>
        <v>1488349742</v>
      </c>
      <c r="E5" s="10">
        <f aca="true" t="shared" si="0" ref="E5:K5">E6+E13+E20+E23</f>
        <v>92751100</v>
      </c>
      <c r="F5" s="10">
        <f t="shared" si="0"/>
        <v>1122923900</v>
      </c>
      <c r="G5" s="10">
        <f t="shared" si="0"/>
        <v>272674742</v>
      </c>
      <c r="H5" s="37">
        <f t="shared" si="0"/>
        <v>228761567.40000004</v>
      </c>
      <c r="I5" s="37">
        <f t="shared" si="0"/>
        <v>1890036</v>
      </c>
      <c r="J5" s="37">
        <f t="shared" si="0"/>
        <v>115485678.62</v>
      </c>
      <c r="K5" s="37">
        <f t="shared" si="0"/>
        <v>111385852.78</v>
      </c>
      <c r="L5" s="12">
        <f aca="true" t="shared" si="1" ref="L5:L13">H5/D5*100</f>
        <v>15.370148624650351</v>
      </c>
      <c r="M5" s="12">
        <v>0</v>
      </c>
      <c r="N5" s="14">
        <f>J5*100/F5</f>
        <v>10.284372664968659</v>
      </c>
      <c r="O5" s="14">
        <f>K5/G5*100</f>
        <v>40.84934745441146</v>
      </c>
    </row>
    <row r="6" spans="1:15" s="1" customFormat="1" ht="43.5" customHeight="1">
      <c r="A6" s="11" t="s">
        <v>3</v>
      </c>
      <c r="B6" s="24" t="s">
        <v>24</v>
      </c>
      <c r="C6" s="24"/>
      <c r="D6" s="37">
        <f>D7+D8+D9+D10+D11+D12</f>
        <v>88324454</v>
      </c>
      <c r="E6" s="37">
        <f>E7+E8+E9+E10+E11</f>
        <v>0</v>
      </c>
      <c r="F6" s="37">
        <f>F7+F8+F9+F10+F11</f>
        <v>72405007</v>
      </c>
      <c r="G6" s="37">
        <f>G7+G8+G9+G10+G11+G12</f>
        <v>15919447</v>
      </c>
      <c r="H6" s="37">
        <f>H7+H8+H9+H10+H11+H12</f>
        <v>8704333.87</v>
      </c>
      <c r="I6" s="37">
        <f>I7+I8+I9+I10+I11+I12</f>
        <v>0</v>
      </c>
      <c r="J6" s="37">
        <f>J7+J8+J9+J10+J11+J12</f>
        <v>6762373.32</v>
      </c>
      <c r="K6" s="37">
        <f>K7+K8+K9+K10+K11+K12</f>
        <v>1941960.5499999998</v>
      </c>
      <c r="L6" s="12">
        <f t="shared" si="1"/>
        <v>9.854953499061539</v>
      </c>
      <c r="M6" s="12">
        <v>0</v>
      </c>
      <c r="N6" s="14">
        <v>0</v>
      </c>
      <c r="O6" s="14">
        <f>K6*100/G6</f>
        <v>12.198668395956215</v>
      </c>
    </row>
    <row r="7" spans="1:15" s="1" customFormat="1" ht="41.25" customHeight="1">
      <c r="A7" s="20" t="s">
        <v>4</v>
      </c>
      <c r="B7" s="25" t="s">
        <v>25</v>
      </c>
      <c r="C7" s="28" t="s">
        <v>42</v>
      </c>
      <c r="D7" s="38">
        <f>F7+G7+E7</f>
        <v>5022439</v>
      </c>
      <c r="E7" s="38">
        <v>0</v>
      </c>
      <c r="F7" s="38">
        <v>1279778</v>
      </c>
      <c r="G7" s="38">
        <v>3742661</v>
      </c>
      <c r="H7" s="38">
        <f aca="true" t="shared" si="2" ref="H7:H12">J7+K7+I7</f>
        <v>1621876.91</v>
      </c>
      <c r="I7" s="38">
        <v>0</v>
      </c>
      <c r="J7" s="38">
        <v>365228</v>
      </c>
      <c r="K7" s="38">
        <f>1220526.91+36122</f>
        <v>1256648.91</v>
      </c>
      <c r="L7" s="12">
        <f t="shared" si="1"/>
        <v>32.292615400605165</v>
      </c>
      <c r="M7" s="18">
        <v>0</v>
      </c>
      <c r="N7" s="19">
        <v>0</v>
      </c>
      <c r="O7" s="19">
        <f>K7*100/G7</f>
        <v>33.57634875293274</v>
      </c>
    </row>
    <row r="8" spans="1:15" s="1" customFormat="1" ht="81.75" customHeight="1">
      <c r="A8" s="20" t="s">
        <v>5</v>
      </c>
      <c r="B8" s="25" t="s">
        <v>38</v>
      </c>
      <c r="C8" s="28" t="s">
        <v>42</v>
      </c>
      <c r="D8" s="38">
        <f>F8+G8+E8</f>
        <v>30501503</v>
      </c>
      <c r="E8" s="38">
        <v>0</v>
      </c>
      <c r="F8" s="38">
        <v>25944800</v>
      </c>
      <c r="G8" s="38">
        <v>4556703</v>
      </c>
      <c r="H8" s="38">
        <f t="shared" si="2"/>
        <v>0</v>
      </c>
      <c r="I8" s="38">
        <v>0</v>
      </c>
      <c r="J8" s="38">
        <v>0</v>
      </c>
      <c r="K8" s="38">
        <v>0</v>
      </c>
      <c r="L8" s="18">
        <f t="shared" si="1"/>
        <v>0</v>
      </c>
      <c r="M8" s="18">
        <v>0</v>
      </c>
      <c r="N8" s="19">
        <v>0</v>
      </c>
      <c r="O8" s="19">
        <f aca="true" t="shared" si="3" ref="O8:O13">K8/G8*100</f>
        <v>0</v>
      </c>
    </row>
    <row r="9" spans="1:15" s="1" customFormat="1" ht="117.75" customHeight="1">
      <c r="A9" s="29" t="s">
        <v>27</v>
      </c>
      <c r="B9" s="25" t="s">
        <v>26</v>
      </c>
      <c r="C9" s="28" t="s">
        <v>42</v>
      </c>
      <c r="D9" s="38">
        <f>F9+G9</f>
        <v>0</v>
      </c>
      <c r="E9" s="32">
        <v>0</v>
      </c>
      <c r="F9" s="32">
        <v>0</v>
      </c>
      <c r="G9" s="38">
        <v>0</v>
      </c>
      <c r="H9" s="38">
        <f t="shared" si="2"/>
        <v>0</v>
      </c>
      <c r="I9" s="38">
        <v>0</v>
      </c>
      <c r="J9" s="38">
        <v>0</v>
      </c>
      <c r="K9" s="38">
        <v>0</v>
      </c>
      <c r="L9" s="18" t="e">
        <f t="shared" si="1"/>
        <v>#DIV/0!</v>
      </c>
      <c r="M9" s="18">
        <v>0</v>
      </c>
      <c r="N9" s="19">
        <v>0</v>
      </c>
      <c r="O9" s="19" t="e">
        <f t="shared" si="3"/>
        <v>#DIV/0!</v>
      </c>
    </row>
    <row r="10" spans="1:15" s="1" customFormat="1" ht="207.75" customHeight="1">
      <c r="A10" s="29" t="s">
        <v>47</v>
      </c>
      <c r="B10" s="25" t="s">
        <v>46</v>
      </c>
      <c r="C10" s="28" t="s">
        <v>23</v>
      </c>
      <c r="D10" s="38">
        <f>F10+G10</f>
        <v>15227074</v>
      </c>
      <c r="E10" s="32">
        <v>0</v>
      </c>
      <c r="F10" s="32">
        <v>13856637</v>
      </c>
      <c r="G10" s="38">
        <v>1370437</v>
      </c>
      <c r="H10" s="38">
        <f t="shared" si="2"/>
        <v>0</v>
      </c>
      <c r="I10" s="38">
        <v>0</v>
      </c>
      <c r="J10" s="38">
        <v>0</v>
      </c>
      <c r="K10" s="38">
        <v>0</v>
      </c>
      <c r="L10" s="18">
        <f>H10/D10*100</f>
        <v>0</v>
      </c>
      <c r="M10" s="18">
        <v>0</v>
      </c>
      <c r="N10" s="19">
        <v>0</v>
      </c>
      <c r="O10" s="19">
        <f t="shared" si="3"/>
        <v>0</v>
      </c>
    </row>
    <row r="11" spans="1:15" s="1" customFormat="1" ht="60.75" customHeight="1">
      <c r="A11" s="55" t="s">
        <v>48</v>
      </c>
      <c r="B11" s="57" t="s">
        <v>49</v>
      </c>
      <c r="C11" s="28" t="s">
        <v>20</v>
      </c>
      <c r="D11" s="38">
        <f>F11+G11</f>
        <v>34421750</v>
      </c>
      <c r="E11" s="32">
        <v>0</v>
      </c>
      <c r="F11" s="32">
        <v>31323792</v>
      </c>
      <c r="G11" s="38">
        <v>3097958</v>
      </c>
      <c r="H11" s="38">
        <f t="shared" si="2"/>
        <v>7082456.96</v>
      </c>
      <c r="I11" s="38">
        <v>0</v>
      </c>
      <c r="J11" s="38">
        <v>6397145.32</v>
      </c>
      <c r="K11" s="38">
        <v>685311.64</v>
      </c>
      <c r="L11" s="18">
        <f>H11/D11*100</f>
        <v>20.57552843768838</v>
      </c>
      <c r="M11" s="18">
        <v>0</v>
      </c>
      <c r="N11" s="19">
        <v>0</v>
      </c>
      <c r="O11" s="19">
        <f t="shared" si="3"/>
        <v>22.121398676160233</v>
      </c>
    </row>
    <row r="12" spans="1:15" s="1" customFormat="1" ht="39" customHeight="1">
      <c r="A12" s="56"/>
      <c r="B12" s="58"/>
      <c r="C12" s="28" t="s">
        <v>42</v>
      </c>
      <c r="D12" s="38">
        <f>F12+G12</f>
        <v>3151688</v>
      </c>
      <c r="E12" s="32">
        <v>0</v>
      </c>
      <c r="F12" s="32">
        <v>0</v>
      </c>
      <c r="G12" s="38">
        <v>3151688</v>
      </c>
      <c r="H12" s="38">
        <f t="shared" si="2"/>
        <v>0</v>
      </c>
      <c r="I12" s="38">
        <v>0</v>
      </c>
      <c r="J12" s="38">
        <v>0</v>
      </c>
      <c r="K12" s="38">
        <v>0</v>
      </c>
      <c r="L12" s="18">
        <f>H12/D12*100</f>
        <v>0</v>
      </c>
      <c r="M12" s="18">
        <v>0</v>
      </c>
      <c r="N12" s="19">
        <v>0</v>
      </c>
      <c r="O12" s="19">
        <f t="shared" si="3"/>
        <v>0</v>
      </c>
    </row>
    <row r="13" spans="1:15" s="2" customFormat="1" ht="48" customHeight="1">
      <c r="A13" s="11" t="s">
        <v>15</v>
      </c>
      <c r="B13" s="24" t="s">
        <v>28</v>
      </c>
      <c r="C13" s="21"/>
      <c r="D13" s="37">
        <f>D14+D15+D17+D18+D19+D16</f>
        <v>1253042794</v>
      </c>
      <c r="E13" s="37">
        <f>E14+E15+E17+E18+E19+E16</f>
        <v>66780400</v>
      </c>
      <c r="F13" s="37">
        <f>F14+F15+F17+F18+F19+F16</f>
        <v>1050496193</v>
      </c>
      <c r="G13" s="37">
        <f>G14+G15+G17+G18+G19+G16</f>
        <v>135766201</v>
      </c>
      <c r="H13" s="37">
        <f>H14+H15+H17+H18+H19+H16</f>
        <v>120769346.10000001</v>
      </c>
      <c r="I13" s="37">
        <f>I14+I15+I17+I18+I19+I16</f>
        <v>0</v>
      </c>
      <c r="J13" s="37">
        <f>J14+J15+J17+J18+J19+J16</f>
        <v>108723305.3</v>
      </c>
      <c r="K13" s="37">
        <f>K14+K15+K17+K18+K19+K16</f>
        <v>12046040.799999999</v>
      </c>
      <c r="L13" s="12">
        <f t="shared" si="1"/>
        <v>9.6380863190216</v>
      </c>
      <c r="M13" s="12">
        <v>0</v>
      </c>
      <c r="N13" s="14">
        <f>J13*100/F13</f>
        <v>10.349709596710552</v>
      </c>
      <c r="O13" s="14">
        <f t="shared" si="3"/>
        <v>8.872635981027413</v>
      </c>
    </row>
    <row r="14" spans="1:15" s="1" customFormat="1" ht="80.25" customHeight="1">
      <c r="A14" s="20" t="s">
        <v>6</v>
      </c>
      <c r="B14" s="25" t="s">
        <v>29</v>
      </c>
      <c r="C14" s="28" t="s">
        <v>23</v>
      </c>
      <c r="D14" s="38">
        <f>F14+G14+E14</f>
        <v>7705817</v>
      </c>
      <c r="E14" s="38">
        <v>0</v>
      </c>
      <c r="F14" s="38">
        <v>7012293</v>
      </c>
      <c r="G14" s="38">
        <v>693524</v>
      </c>
      <c r="H14" s="38">
        <f>J14+K14+I14</f>
        <v>0</v>
      </c>
      <c r="I14" s="38">
        <v>0</v>
      </c>
      <c r="J14" s="38">
        <v>0</v>
      </c>
      <c r="K14" s="39">
        <v>0</v>
      </c>
      <c r="L14" s="18">
        <f aca="true" t="shared" si="4" ref="L14:L22">H14/D14*100</f>
        <v>0</v>
      </c>
      <c r="M14" s="18">
        <v>0</v>
      </c>
      <c r="N14" s="35">
        <f aca="true" t="shared" si="5" ref="N14:N22">J14*100/F14</f>
        <v>0</v>
      </c>
      <c r="O14" s="35">
        <f aca="true" t="shared" si="6" ref="O14:O21">K14/G14*100</f>
        <v>0</v>
      </c>
    </row>
    <row r="15" spans="1:15" s="1" customFormat="1" ht="55.5" customHeight="1">
      <c r="A15" s="59" t="s">
        <v>7</v>
      </c>
      <c r="B15" s="57" t="s">
        <v>30</v>
      </c>
      <c r="C15" s="33" t="s">
        <v>20</v>
      </c>
      <c r="D15" s="38">
        <f>F15+G15+E15</f>
        <v>1951920</v>
      </c>
      <c r="E15" s="38">
        <v>0</v>
      </c>
      <c r="F15" s="38">
        <v>0</v>
      </c>
      <c r="G15" s="38">
        <v>1951920</v>
      </c>
      <c r="H15" s="38">
        <f>J15+K15+I15</f>
        <v>1293186.43</v>
      </c>
      <c r="I15" s="39">
        <v>0</v>
      </c>
      <c r="J15" s="39">
        <v>0</v>
      </c>
      <c r="K15" s="40">
        <v>1293186.43</v>
      </c>
      <c r="L15" s="12">
        <v>0</v>
      </c>
      <c r="M15" s="12">
        <v>0</v>
      </c>
      <c r="N15" s="14">
        <v>0</v>
      </c>
      <c r="O15" s="14">
        <v>0</v>
      </c>
    </row>
    <row r="16" spans="1:15" s="1" customFormat="1" ht="55.5" customHeight="1">
      <c r="A16" s="60"/>
      <c r="B16" s="58"/>
      <c r="C16" s="33" t="s">
        <v>23</v>
      </c>
      <c r="D16" s="38">
        <f>F16+G16+E16</f>
        <v>45329900</v>
      </c>
      <c r="E16" s="38">
        <v>0</v>
      </c>
      <c r="F16" s="38">
        <v>0</v>
      </c>
      <c r="G16" s="38">
        <v>45329900</v>
      </c>
      <c r="H16" s="38">
        <f>J16+K16+I16</f>
        <v>0</v>
      </c>
      <c r="I16" s="39">
        <v>0</v>
      </c>
      <c r="J16" s="39">
        <v>0</v>
      </c>
      <c r="K16" s="40">
        <v>0</v>
      </c>
      <c r="L16" s="12">
        <v>0</v>
      </c>
      <c r="M16" s="12">
        <v>0</v>
      </c>
      <c r="N16" s="14">
        <v>0</v>
      </c>
      <c r="O16" s="14">
        <v>0</v>
      </c>
    </row>
    <row r="17" spans="1:15" s="1" customFormat="1" ht="112.5" customHeight="1">
      <c r="A17" s="30" t="s">
        <v>39</v>
      </c>
      <c r="B17" s="26" t="s">
        <v>40</v>
      </c>
      <c r="C17" s="33" t="s">
        <v>23</v>
      </c>
      <c r="D17" s="38">
        <f>F17+G17+E17</f>
        <v>0</v>
      </c>
      <c r="E17" s="38">
        <v>0</v>
      </c>
      <c r="F17" s="38">
        <v>0</v>
      </c>
      <c r="G17" s="38">
        <v>0</v>
      </c>
      <c r="H17" s="38">
        <f>J17+K17+I17</f>
        <v>0</v>
      </c>
      <c r="I17" s="39">
        <v>0</v>
      </c>
      <c r="J17" s="39">
        <v>0</v>
      </c>
      <c r="K17" s="40">
        <v>0</v>
      </c>
      <c r="L17" s="18">
        <v>0</v>
      </c>
      <c r="M17" s="18">
        <v>0</v>
      </c>
      <c r="N17" s="35">
        <v>0</v>
      </c>
      <c r="O17" s="35">
        <v>0</v>
      </c>
    </row>
    <row r="18" spans="1:15" s="1" customFormat="1" ht="57" customHeight="1">
      <c r="A18" s="30" t="s">
        <v>41</v>
      </c>
      <c r="B18" s="26" t="s">
        <v>43</v>
      </c>
      <c r="C18" s="33" t="s">
        <v>23</v>
      </c>
      <c r="D18" s="38">
        <f>F18+G18+E18</f>
        <v>975453957</v>
      </c>
      <c r="E18" s="32">
        <v>0</v>
      </c>
      <c r="F18" s="38">
        <v>887663100</v>
      </c>
      <c r="G18" s="38">
        <v>87790857</v>
      </c>
      <c r="H18" s="38">
        <f>J18+K18+I18</f>
        <v>119476159.67</v>
      </c>
      <c r="I18" s="39">
        <v>0</v>
      </c>
      <c r="J18" s="39">
        <v>108723305.3</v>
      </c>
      <c r="K18" s="39">
        <v>10752854.37</v>
      </c>
      <c r="L18" s="18">
        <f t="shared" si="4"/>
        <v>12.248262341099919</v>
      </c>
      <c r="M18" s="18">
        <v>0</v>
      </c>
      <c r="N18" s="35">
        <f t="shared" si="5"/>
        <v>12.248262353138257</v>
      </c>
      <c r="O18" s="35">
        <f t="shared" si="6"/>
        <v>12.24826221937895</v>
      </c>
    </row>
    <row r="19" spans="1:15" s="1" customFormat="1" ht="79.5" customHeight="1">
      <c r="A19" s="30" t="s">
        <v>44</v>
      </c>
      <c r="B19" s="26" t="s">
        <v>45</v>
      </c>
      <c r="C19" s="31" t="s">
        <v>20</v>
      </c>
      <c r="D19" s="38">
        <f>F19+G19+E19</f>
        <v>222601200</v>
      </c>
      <c r="E19" s="32">
        <v>66780400</v>
      </c>
      <c r="F19" s="38">
        <v>155820800</v>
      </c>
      <c r="G19" s="38">
        <v>0</v>
      </c>
      <c r="H19" s="38">
        <f>J19+K19+I19</f>
        <v>0</v>
      </c>
      <c r="I19" s="39">
        <v>0</v>
      </c>
      <c r="J19" s="39">
        <v>0</v>
      </c>
      <c r="K19" s="39">
        <v>0</v>
      </c>
      <c r="L19" s="18">
        <f>H19/D19*100</f>
        <v>0</v>
      </c>
      <c r="M19" s="18">
        <v>0</v>
      </c>
      <c r="N19" s="35">
        <f>J19*100/F19</f>
        <v>0</v>
      </c>
      <c r="O19" s="35">
        <v>0</v>
      </c>
    </row>
    <row r="20" spans="1:15" ht="66.75" customHeight="1">
      <c r="A20" s="20" t="s">
        <v>16</v>
      </c>
      <c r="B20" s="24" t="s">
        <v>31</v>
      </c>
      <c r="C20" s="31"/>
      <c r="D20" s="36">
        <f>D21+D22</f>
        <v>25993400</v>
      </c>
      <c r="E20" s="37">
        <f aca="true" t="shared" si="7" ref="E20:K20">E21+E22</f>
        <v>25970700</v>
      </c>
      <c r="F20" s="37">
        <f t="shared" si="7"/>
        <v>22700</v>
      </c>
      <c r="G20" s="37">
        <f t="shared" si="7"/>
        <v>0</v>
      </c>
      <c r="H20" s="37">
        <f t="shared" si="7"/>
        <v>1890036</v>
      </c>
      <c r="I20" s="37">
        <f t="shared" si="7"/>
        <v>1890036</v>
      </c>
      <c r="J20" s="37">
        <f t="shared" si="7"/>
        <v>0</v>
      </c>
      <c r="K20" s="37">
        <f t="shared" si="7"/>
        <v>0</v>
      </c>
      <c r="L20" s="12">
        <f t="shared" si="4"/>
        <v>7.271215000730955</v>
      </c>
      <c r="M20" s="12">
        <v>0</v>
      </c>
      <c r="N20" s="14">
        <f t="shared" si="5"/>
        <v>0</v>
      </c>
      <c r="O20" s="14" t="e">
        <f t="shared" si="6"/>
        <v>#DIV/0!</v>
      </c>
    </row>
    <row r="21" spans="1:15" ht="91.5" customHeight="1">
      <c r="A21" s="27" t="s">
        <v>17</v>
      </c>
      <c r="B21" s="26" t="s">
        <v>32</v>
      </c>
      <c r="C21" s="31" t="s">
        <v>18</v>
      </c>
      <c r="D21" s="38">
        <f>F21+G21+E21</f>
        <v>0</v>
      </c>
      <c r="E21" s="38">
        <v>0</v>
      </c>
      <c r="F21" s="38">
        <v>0</v>
      </c>
      <c r="G21" s="38">
        <v>0</v>
      </c>
      <c r="H21" s="39">
        <f>I21+J21+K21</f>
        <v>0</v>
      </c>
      <c r="I21" s="39">
        <v>0</v>
      </c>
      <c r="J21" s="39">
        <v>0</v>
      </c>
      <c r="K21" s="39">
        <v>0</v>
      </c>
      <c r="L21" s="18" t="e">
        <f t="shared" si="4"/>
        <v>#DIV/0!</v>
      </c>
      <c r="M21" s="18">
        <v>0</v>
      </c>
      <c r="N21" s="35" t="e">
        <f t="shared" si="5"/>
        <v>#DIV/0!</v>
      </c>
      <c r="O21" s="35" t="e">
        <f t="shared" si="6"/>
        <v>#DIV/0!</v>
      </c>
    </row>
    <row r="22" spans="1:15" ht="58.5" customHeight="1">
      <c r="A22" s="29" t="s">
        <v>33</v>
      </c>
      <c r="B22" s="25" t="s">
        <v>34</v>
      </c>
      <c r="C22" s="31" t="s">
        <v>20</v>
      </c>
      <c r="D22" s="38">
        <f>F22+G22+E22</f>
        <v>25993400</v>
      </c>
      <c r="E22" s="38">
        <v>25970700</v>
      </c>
      <c r="F22" s="38">
        <v>22700</v>
      </c>
      <c r="G22" s="38">
        <v>0</v>
      </c>
      <c r="H22" s="40">
        <f>I22+J22+K22</f>
        <v>1890036</v>
      </c>
      <c r="I22" s="40">
        <v>1890036</v>
      </c>
      <c r="J22" s="40">
        <v>0</v>
      </c>
      <c r="K22" s="40">
        <v>0</v>
      </c>
      <c r="L22" s="18">
        <f t="shared" si="4"/>
        <v>7.271215000730955</v>
      </c>
      <c r="M22" s="18">
        <v>0</v>
      </c>
      <c r="N22" s="35">
        <f t="shared" si="5"/>
        <v>0</v>
      </c>
      <c r="O22" s="35">
        <v>0</v>
      </c>
    </row>
    <row r="23" spans="1:15" ht="61.5" customHeight="1">
      <c r="A23" s="29" t="s">
        <v>35</v>
      </c>
      <c r="B23" s="24" t="s">
        <v>37</v>
      </c>
      <c r="C23" s="31"/>
      <c r="D23" s="36">
        <f>D24</f>
        <v>120989094</v>
      </c>
      <c r="E23" s="37">
        <f aca="true" t="shared" si="8" ref="E23:K23">E24</f>
        <v>0</v>
      </c>
      <c r="F23" s="37">
        <f t="shared" si="8"/>
        <v>0</v>
      </c>
      <c r="G23" s="37">
        <f t="shared" si="8"/>
        <v>120989094</v>
      </c>
      <c r="H23" s="37">
        <f t="shared" si="8"/>
        <v>97397851.43</v>
      </c>
      <c r="I23" s="37">
        <f t="shared" si="8"/>
        <v>0</v>
      </c>
      <c r="J23" s="37">
        <f t="shared" si="8"/>
        <v>0</v>
      </c>
      <c r="K23" s="37">
        <f t="shared" si="8"/>
        <v>97397851.43</v>
      </c>
      <c r="L23" s="34">
        <f>H23/D23*100</f>
        <v>80.50134785702255</v>
      </c>
      <c r="M23" s="34">
        <v>0</v>
      </c>
      <c r="N23" s="34">
        <v>0</v>
      </c>
      <c r="O23" s="34">
        <f>K23/G23*100</f>
        <v>80.50134785702255</v>
      </c>
    </row>
    <row r="24" spans="1:15" ht="45" customHeight="1">
      <c r="A24" s="29" t="s">
        <v>36</v>
      </c>
      <c r="B24" s="25" t="s">
        <v>21</v>
      </c>
      <c r="C24" s="28" t="s">
        <v>42</v>
      </c>
      <c r="D24" s="38">
        <f>F24+G24+E24</f>
        <v>120989094</v>
      </c>
      <c r="E24" s="38">
        <v>0</v>
      </c>
      <c r="F24" s="38">
        <v>0</v>
      </c>
      <c r="G24" s="32">
        <v>120989094</v>
      </c>
      <c r="H24" s="39">
        <f>I24+J24+K24</f>
        <v>97397851.43</v>
      </c>
      <c r="I24" s="39">
        <v>0</v>
      </c>
      <c r="J24" s="39">
        <v>0</v>
      </c>
      <c r="K24" s="39">
        <v>97397851.43</v>
      </c>
      <c r="L24" s="32">
        <f>H24/D24*100</f>
        <v>80.50134785702255</v>
      </c>
      <c r="M24" s="32">
        <v>0</v>
      </c>
      <c r="N24" s="32">
        <v>0</v>
      </c>
      <c r="O24" s="32">
        <f>K24/G24*100</f>
        <v>80.50134785702255</v>
      </c>
    </row>
    <row r="25" spans="1:7" ht="18.75">
      <c r="A25" s="5"/>
      <c r="B25" s="1"/>
      <c r="C25" s="1"/>
      <c r="D25" s="1"/>
      <c r="E25" s="1"/>
      <c r="F25" s="1"/>
      <c r="G25" s="1"/>
    </row>
    <row r="26" spans="1:7" ht="43.5" customHeight="1" hidden="1">
      <c r="A26" s="41" t="s">
        <v>22</v>
      </c>
      <c r="B26" s="41"/>
      <c r="C26" s="41"/>
      <c r="D26" s="41"/>
      <c r="E26" s="4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row r="176" spans="1:7" ht="18.75">
      <c r="A176" s="5"/>
      <c r="B176" s="1"/>
      <c r="C176" s="1"/>
      <c r="D176" s="1"/>
      <c r="E176" s="1"/>
      <c r="F176" s="1"/>
      <c r="G176" s="1"/>
    </row>
    <row r="177" spans="1:7" ht="18.75">
      <c r="A177" s="5"/>
      <c r="B177" s="1"/>
      <c r="C177" s="1"/>
      <c r="D177" s="1"/>
      <c r="E177" s="1"/>
      <c r="F177" s="1"/>
      <c r="G177" s="1"/>
    </row>
  </sheetData>
  <sheetProtection/>
  <mergeCells count="12">
    <mergeCell ref="A15:A16"/>
    <mergeCell ref="B15:B16"/>
    <mergeCell ref="A26:E26"/>
    <mergeCell ref="A5:C5"/>
    <mergeCell ref="A1:O1"/>
    <mergeCell ref="A2:A3"/>
    <mergeCell ref="C2:C3"/>
    <mergeCell ref="D2:G2"/>
    <mergeCell ref="H2:K2"/>
    <mergeCell ref="L2:O2"/>
    <mergeCell ref="A11:A12"/>
    <mergeCell ref="B11:B12"/>
  </mergeCells>
  <printOptions/>
  <pageMargins left="0" right="0" top="0.3937007874015748" bottom="0" header="0.31496062992125984" footer="0.31496062992125984"/>
  <pageSetup fitToHeight="17" fitToWidth="1" orientation="landscape" paperSize="9" scale="4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2020-05-19T06:24:45Z</cp:lastPrinted>
  <dcterms:created xsi:type="dcterms:W3CDTF">2012-05-22T08:33:39Z</dcterms:created>
  <dcterms:modified xsi:type="dcterms:W3CDTF">2022-04-17T11:00:38Z</dcterms:modified>
  <cp:category/>
  <cp:version/>
  <cp:contentType/>
  <cp:contentStatus/>
</cp:coreProperties>
</file>