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август" sheetId="1" r:id="rId1"/>
  </sheets>
  <definedNames>
    <definedName name="_xlnm.Print_Titles" localSheetId="0">'август'!$2:$3</definedName>
    <definedName name="_xlnm.Print_Area" localSheetId="0">'август'!$A$1:$O$25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<sst xmlns="http://schemas.openxmlformats.org/spreadsheetml/2006/main" count="70" uniqueCount="53">
  <si>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</si>
  <si>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</si>
  <si>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</si>
  <si>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</si>
  <si>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</si>
  <si>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</si>
  <si>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</si>
  <si>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</si>
  <si>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</si>
  <si>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</si>
  <si>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</si>
  <si>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</si>
  <si>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</si>
  <si>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</si>
  <si>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</si>
  <si>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</si>
  <si>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</si>
  <si>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</si>
  <si>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</si>
  <si>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</si>
  <si>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</si>
  <si>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</si>
  <si>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</si>
  <si>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</si>
  <si>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</si>
  <si>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</si>
  <si>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</si>
  <si>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</si>
  <si>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</si>
  <si>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</si>
  <si>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</si>
  <si>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</si>
  <si>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</si>
  <si>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</si>
  <si>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</si>
  <si>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</si>
  <si>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</si>
  <si>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</si>
  <si>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</si>
  <si>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</si>
  <si>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</si>
  <si>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</si>
  <si>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</si>
  <si>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</si>
  <si>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</si>
  <si>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</si>
  <si>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</si>
  <si>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</si>
  <si>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</si>
  <si>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</si>
  <si>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</si>
  <si>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</si>
  <si>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01.09.2021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</si>
</sst>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3" activePane="bottomLeft" state="frozen"/>
      <selection pane="topLeft" activeCell="A1" sqref="A1"/>
      <selection pane="bottomLeft" activeCell="L14" sqref="L14"/>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50</v>
      </c>
      <c r="B1" s="46"/>
      <c r="C1" s="46"/>
      <c r="D1" s="46"/>
      <c r="E1" s="46"/>
      <c r="F1" s="46"/>
      <c r="G1" s="46"/>
      <c r="H1" s="46"/>
      <c r="I1" s="46"/>
      <c r="J1" s="46"/>
      <c r="K1" s="46"/>
      <c r="L1" s="46"/>
      <c r="M1" s="46"/>
      <c r="N1" s="46"/>
      <c r="O1" s="46"/>
    </row>
    <row r="2" spans="1:15" s="1" customFormat="1" ht="36" customHeight="1">
      <c r="A2" s="47" t="s">
        <v>0</v>
      </c>
      <c r="B2" s="13" t="s">
        <v>1</v>
      </c>
      <c r="C2" s="48" t="s">
        <v>8</v>
      </c>
      <c r="D2" s="49" t="s">
        <v>51</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1510397964</v>
      </c>
      <c r="E5" s="10">
        <f aca="true" t="shared" si="0" ref="E5:K5">E6+E12+E18+E21</f>
        <v>94240300</v>
      </c>
      <c r="F5" s="10">
        <f t="shared" si="0"/>
        <v>1188123700</v>
      </c>
      <c r="G5" s="10">
        <f t="shared" si="0"/>
        <v>228033964</v>
      </c>
      <c r="H5" s="37">
        <f t="shared" si="0"/>
        <v>101814604.25999999</v>
      </c>
      <c r="I5" s="37">
        <f t="shared" si="0"/>
        <v>945018</v>
      </c>
      <c r="J5" s="37">
        <f t="shared" si="0"/>
        <v>17859375.58</v>
      </c>
      <c r="K5" s="37">
        <f t="shared" si="0"/>
        <v>80514721.62</v>
      </c>
      <c r="L5" s="12">
        <f aca="true" t="shared" si="1" ref="L5:L12">H5/D5*100</f>
        <v>6.740912440742671</v>
      </c>
      <c r="M5" s="12">
        <v>0</v>
      </c>
      <c r="N5" s="14">
        <f>J5*100/F5</f>
        <v>1.5031579270744282</v>
      </c>
      <c r="O5" s="14">
        <f>K5/G5*100</f>
        <v>35.30821470962984</v>
      </c>
    </row>
    <row r="6" spans="1:15" s="1" customFormat="1" ht="43.5" customHeight="1">
      <c r="A6" s="11" t="s">
        <v>3</v>
      </c>
      <c r="B6" s="24" t="s">
        <v>24</v>
      </c>
      <c r="C6" s="24"/>
      <c r="D6" s="37">
        <f>D7+D8+D9+D10+D11</f>
        <v>138021860</v>
      </c>
      <c r="E6" s="37">
        <f>E7+E8+E9+E10+E11</f>
        <v>0</v>
      </c>
      <c r="F6" s="37">
        <f>F7+F8+F9+F10+F11</f>
        <v>122321800</v>
      </c>
      <c r="G6" s="37">
        <f>G7+G8+G9+G10+G11</f>
        <v>15700060</v>
      </c>
      <c r="H6" s="37">
        <f>H7+H8+H9+H10+H11</f>
        <v>4117365.9699999997</v>
      </c>
      <c r="I6" s="37">
        <f>SUM(I7:I9)</f>
        <v>0</v>
      </c>
      <c r="J6" s="37">
        <f>SUM(J7:J9)</f>
        <v>365228</v>
      </c>
      <c r="K6" s="37">
        <f>SUM(K7:K9)</f>
        <v>1256648.91</v>
      </c>
      <c r="L6" s="12">
        <f t="shared" si="1"/>
        <v>2.9831259845360725</v>
      </c>
      <c r="M6" s="12">
        <v>0</v>
      </c>
      <c r="N6" s="14">
        <v>0</v>
      </c>
      <c r="O6" s="14">
        <f>K6*100/G6</f>
        <v>8.004102595786257</v>
      </c>
    </row>
    <row r="7" spans="1:15" s="1" customFormat="1" ht="41.25" customHeight="1">
      <c r="A7" s="20" t="s">
        <v>4</v>
      </c>
      <c r="B7" s="25" t="s">
        <v>25</v>
      </c>
      <c r="C7" s="28" t="s">
        <v>42</v>
      </c>
      <c r="D7" s="38">
        <f>F7+G7+E7</f>
        <v>9013498</v>
      </c>
      <c r="E7" s="38">
        <v>0</v>
      </c>
      <c r="F7" s="38">
        <v>5119400</v>
      </c>
      <c r="G7" s="38">
        <v>3894098</v>
      </c>
      <c r="H7" s="38">
        <f>J7+K7+I7</f>
        <v>1621876.91</v>
      </c>
      <c r="I7" s="38">
        <v>0</v>
      </c>
      <c r="J7" s="38">
        <v>365228</v>
      </c>
      <c r="K7" s="38">
        <f>1220526.91+36122</f>
        <v>1256648.91</v>
      </c>
      <c r="L7" s="12">
        <f t="shared" si="1"/>
        <v>17.993867752563986</v>
      </c>
      <c r="M7" s="18">
        <v>0</v>
      </c>
      <c r="N7" s="19">
        <v>0</v>
      </c>
      <c r="O7" s="19">
        <f>K7*100/G7</f>
        <v>32.270603102438606</v>
      </c>
    </row>
    <row r="8" spans="1:15" s="1" customFormat="1" ht="81.75" customHeight="1">
      <c r="A8" s="20" t="s">
        <v>5</v>
      </c>
      <c r="B8" s="25" t="s">
        <v>38</v>
      </c>
      <c r="C8" s="28" t="s">
        <v>42</v>
      </c>
      <c r="D8" s="38">
        <f>F8+G8+E8</f>
        <v>89959131</v>
      </c>
      <c r="E8" s="38">
        <v>0</v>
      </c>
      <c r="F8" s="38">
        <v>81667600</v>
      </c>
      <c r="G8" s="38">
        <v>8291531</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07.75" customHeight="1">
      <c r="A10" s="29" t="s">
        <v>47</v>
      </c>
      <c r="B10" s="25" t="s">
        <v>46</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1" customHeight="1">
      <c r="A11" s="29" t="s">
        <v>48</v>
      </c>
      <c r="B11" s="25" t="s">
        <v>49</v>
      </c>
      <c r="C11" s="28" t="s">
        <v>20</v>
      </c>
      <c r="D11" s="38">
        <f>F11+G11</f>
        <v>39049231</v>
      </c>
      <c r="E11" s="32">
        <v>0</v>
      </c>
      <c r="F11" s="32">
        <v>35534800</v>
      </c>
      <c r="G11" s="38">
        <v>3514431</v>
      </c>
      <c r="H11" s="38">
        <f>J11+K11+I11</f>
        <v>2495489.06</v>
      </c>
      <c r="I11" s="38">
        <v>0</v>
      </c>
      <c r="J11" s="38">
        <v>2185042.86</v>
      </c>
      <c r="K11" s="38">
        <v>310446.2</v>
      </c>
      <c r="L11" s="18">
        <f>H11/D11*100</f>
        <v>6.390622801253115</v>
      </c>
      <c r="M11" s="18">
        <v>0</v>
      </c>
      <c r="N11" s="19">
        <v>0</v>
      </c>
      <c r="O11" s="19">
        <f>K11/G11*100</f>
        <v>8.83346977078224</v>
      </c>
    </row>
    <row r="12" spans="1:15" s="2" customFormat="1" ht="48" customHeight="1">
      <c r="A12" s="11" t="s">
        <v>15</v>
      </c>
      <c r="B12" s="24" t="s">
        <v>28</v>
      </c>
      <c r="C12" s="21"/>
      <c r="D12" s="37">
        <f aca="true" t="shared" si="2" ref="D12:K12">D13+D14+D15+D16+D17</f>
        <v>1212055420</v>
      </c>
      <c r="E12" s="37">
        <f t="shared" si="2"/>
        <v>66780400</v>
      </c>
      <c r="F12" s="37">
        <f t="shared" si="2"/>
        <v>1054447800</v>
      </c>
      <c r="G12" s="37">
        <f t="shared" si="2"/>
        <v>90827220</v>
      </c>
      <c r="H12" s="37">
        <f t="shared" si="2"/>
        <v>20517524.43</v>
      </c>
      <c r="I12" s="37">
        <f t="shared" si="2"/>
        <v>0</v>
      </c>
      <c r="J12" s="37">
        <f t="shared" si="2"/>
        <v>17494147.58</v>
      </c>
      <c r="K12" s="37">
        <f t="shared" si="2"/>
        <v>3023376.8499999996</v>
      </c>
      <c r="L12" s="12">
        <f t="shared" si="1"/>
        <v>1.692787647449322</v>
      </c>
      <c r="M12" s="12">
        <v>0</v>
      </c>
      <c r="N12" s="14">
        <f>J12*100/F12</f>
        <v>1.6590814244194922</v>
      </c>
      <c r="O12" s="14">
        <f>K12/G12*100</f>
        <v>3.328712306729194</v>
      </c>
    </row>
    <row r="13" spans="1:15" s="1" customFormat="1" ht="80.25" customHeight="1">
      <c r="A13" s="20" t="s">
        <v>6</v>
      </c>
      <c r="B13" s="25" t="s">
        <v>29</v>
      </c>
      <c r="C13" s="28" t="s">
        <v>23</v>
      </c>
      <c r="D13" s="38">
        <f>F13+G13+E13</f>
        <v>12048343</v>
      </c>
      <c r="E13" s="38">
        <v>0</v>
      </c>
      <c r="F13" s="38">
        <v>10963900</v>
      </c>
      <c r="G13" s="38">
        <v>1084443</v>
      </c>
      <c r="H13" s="38">
        <f>J13+K13+I13</f>
        <v>0</v>
      </c>
      <c r="I13" s="38">
        <v>0</v>
      </c>
      <c r="J13" s="38">
        <v>0</v>
      </c>
      <c r="K13" s="39">
        <v>0</v>
      </c>
      <c r="L13" s="18">
        <f aca="true" t="shared" si="3" ref="L13:L20">H13/D13*100</f>
        <v>0</v>
      </c>
      <c r="M13" s="18">
        <v>0</v>
      </c>
      <c r="N13" s="35">
        <f aca="true" t="shared" si="4" ref="N13:N20">J13*100/F13</f>
        <v>0</v>
      </c>
      <c r="O13" s="35">
        <f aca="true" t="shared" si="5" ref="O13:O19">K13/G13*100</f>
        <v>0</v>
      </c>
    </row>
    <row r="14" spans="1:15" s="1" customFormat="1" ht="55.5" customHeight="1">
      <c r="A14" s="27" t="s">
        <v>7</v>
      </c>
      <c r="B14" s="26" t="s">
        <v>30</v>
      </c>
      <c r="C14" s="33" t="s">
        <v>20</v>
      </c>
      <c r="D14" s="38">
        <f>F14+G14+E14</f>
        <v>1951920</v>
      </c>
      <c r="E14" s="38">
        <v>0</v>
      </c>
      <c r="F14" s="38">
        <v>0</v>
      </c>
      <c r="G14" s="38">
        <v>1951920</v>
      </c>
      <c r="H14" s="38">
        <f>J14+K14+I14</f>
        <v>1293186.43</v>
      </c>
      <c r="I14" s="39">
        <v>0</v>
      </c>
      <c r="J14" s="39">
        <v>0</v>
      </c>
      <c r="K14" s="40">
        <v>1293186.43</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975453957</v>
      </c>
      <c r="E16" s="32">
        <v>0</v>
      </c>
      <c r="F16" s="38">
        <v>887663100</v>
      </c>
      <c r="G16" s="38">
        <v>87790857</v>
      </c>
      <c r="H16" s="38">
        <f>J16+K16+I16</f>
        <v>19224338</v>
      </c>
      <c r="I16" s="39">
        <v>0</v>
      </c>
      <c r="J16" s="39">
        <v>17494147.58</v>
      </c>
      <c r="K16" s="39">
        <v>1730190.42</v>
      </c>
      <c r="L16" s="18">
        <f t="shared" si="3"/>
        <v>1.9708093715795956</v>
      </c>
      <c r="M16" s="18">
        <v>0</v>
      </c>
      <c r="N16" s="35">
        <f t="shared" si="4"/>
        <v>1.970809373511189</v>
      </c>
      <c r="O16" s="35">
        <f t="shared" si="5"/>
        <v>1.9708093520490406</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6" ref="E18:K18">E19+E20</f>
        <v>27459900</v>
      </c>
      <c r="F18" s="37">
        <f t="shared" si="6"/>
        <v>11354100</v>
      </c>
      <c r="G18" s="37">
        <f t="shared" si="6"/>
        <v>1703400</v>
      </c>
      <c r="H18" s="37">
        <f t="shared" si="6"/>
        <v>945018</v>
      </c>
      <c r="I18" s="37">
        <f t="shared" si="6"/>
        <v>945018</v>
      </c>
      <c r="J18" s="37">
        <f t="shared" si="6"/>
        <v>0</v>
      </c>
      <c r="K18" s="37">
        <f t="shared" si="6"/>
        <v>0</v>
      </c>
      <c r="L18" s="12">
        <f t="shared" si="3"/>
        <v>2.3323757200610107</v>
      </c>
      <c r="M18" s="12">
        <v>0</v>
      </c>
      <c r="N18" s="14">
        <f t="shared" si="4"/>
        <v>0</v>
      </c>
      <c r="O18" s="14">
        <f t="shared" si="5"/>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3"/>
        <v>0</v>
      </c>
      <c r="M19" s="18">
        <v>0</v>
      </c>
      <c r="N19" s="35">
        <f t="shared" si="4"/>
        <v>0</v>
      </c>
      <c r="O19" s="35">
        <f t="shared" si="5"/>
        <v>0</v>
      </c>
    </row>
    <row r="20" spans="1:15" ht="58.5" customHeight="1">
      <c r="A20" s="29" t="s">
        <v>33</v>
      </c>
      <c r="B20" s="25" t="s">
        <v>34</v>
      </c>
      <c r="C20" s="31" t="s">
        <v>20</v>
      </c>
      <c r="D20" s="38">
        <f>F20+G20+E20</f>
        <v>27023700</v>
      </c>
      <c r="E20" s="38">
        <v>27001000</v>
      </c>
      <c r="F20" s="38">
        <v>22700</v>
      </c>
      <c r="G20" s="38">
        <v>0</v>
      </c>
      <c r="H20" s="40">
        <f>I20+J20+K20</f>
        <v>945018</v>
      </c>
      <c r="I20" s="40">
        <v>945018</v>
      </c>
      <c r="J20" s="40">
        <v>0</v>
      </c>
      <c r="K20" s="40">
        <v>0</v>
      </c>
      <c r="L20" s="18">
        <f t="shared" si="3"/>
        <v>3.49699708034059</v>
      </c>
      <c r="M20" s="18">
        <v>0</v>
      </c>
      <c r="N20" s="35">
        <f t="shared" si="4"/>
        <v>0</v>
      </c>
      <c r="O20" s="35">
        <v>0</v>
      </c>
    </row>
    <row r="21" spans="1:15" ht="61.5" customHeight="1">
      <c r="A21" s="29" t="s">
        <v>35</v>
      </c>
      <c r="B21" s="24" t="s">
        <v>37</v>
      </c>
      <c r="C21" s="31"/>
      <c r="D21" s="36">
        <f>D22</f>
        <v>119803284</v>
      </c>
      <c r="E21" s="37">
        <f aca="true" t="shared" si="7" ref="E21:K21">E22</f>
        <v>0</v>
      </c>
      <c r="F21" s="37">
        <f t="shared" si="7"/>
        <v>0</v>
      </c>
      <c r="G21" s="37">
        <f t="shared" si="7"/>
        <v>119803284</v>
      </c>
      <c r="H21" s="37">
        <f t="shared" si="7"/>
        <v>76234695.86</v>
      </c>
      <c r="I21" s="37">
        <f t="shared" si="7"/>
        <v>0</v>
      </c>
      <c r="J21" s="37">
        <f t="shared" si="7"/>
        <v>0</v>
      </c>
      <c r="K21" s="37">
        <f t="shared" si="7"/>
        <v>76234695.86</v>
      </c>
      <c r="L21" s="34">
        <f>H21/D21*100</f>
        <v>63.63322716595982</v>
      </c>
      <c r="M21" s="34">
        <v>0</v>
      </c>
      <c r="N21" s="34">
        <v>0</v>
      </c>
      <c r="O21" s="34">
        <f>K21/G21*100</f>
        <v>63.63322716595982</v>
      </c>
    </row>
    <row r="22" spans="1:15" ht="45" customHeight="1">
      <c r="A22" s="29" t="s">
        <v>36</v>
      </c>
      <c r="B22" s="25" t="s">
        <v>21</v>
      </c>
      <c r="C22" s="28" t="s">
        <v>42</v>
      </c>
      <c r="D22" s="38">
        <f>F22+G22+E22</f>
        <v>119803284</v>
      </c>
      <c r="E22" s="38">
        <v>0</v>
      </c>
      <c r="F22" s="38">
        <v>0</v>
      </c>
      <c r="G22" s="32">
        <v>119803284</v>
      </c>
      <c r="H22" s="39">
        <f>I22+J22+K22</f>
        <v>76234695.86</v>
      </c>
      <c r="I22" s="39">
        <v>0</v>
      </c>
      <c r="J22" s="39">
        <v>0</v>
      </c>
      <c r="K22" s="39">
        <v>76234695.86</v>
      </c>
      <c r="L22" s="32">
        <f>H22/D22*100</f>
        <v>63.63322716595982</v>
      </c>
      <c r="M22" s="32">
        <v>0</v>
      </c>
      <c r="N22" s="32">
        <v>0</v>
      </c>
      <c r="O22" s="32">
        <f>K22/G22*100</f>
        <v>63.63322716595982</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2022-04-17T10:13:50Z</dcterms:modified>
  <cp:category/>
  <cp:version/>
  <cp:contentType/>
  <cp:contentStatus/>
</cp:coreProperties>
</file>