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G88" i="33"/>
  <c r="D88"/>
  <c r="N261"/>
  <c r="N88" s="1"/>
  <c r="R88" s="1"/>
  <c r="D90"/>
  <c r="N89"/>
  <c r="R89" s="1"/>
  <c r="K88" l="1"/>
  <c r="G261"/>
  <c r="D261" s="1"/>
  <c r="D262"/>
  <c r="K263"/>
  <c r="R263" s="1"/>
  <c r="O263" l="1"/>
  <c r="M88"/>
  <c r="L88"/>
  <c r="E89"/>
  <c r="F89"/>
  <c r="G89"/>
  <c r="K262"/>
  <c r="R262" s="1"/>
  <c r="L261"/>
  <c r="M261"/>
  <c r="F261"/>
  <c r="K90"/>
  <c r="K89" s="1"/>
  <c r="E261"/>
  <c r="D89" l="1"/>
  <c r="K261"/>
  <c r="R261" s="1"/>
  <c r="O262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<sst xmlns="http://schemas.openxmlformats.org/spreadsheetml/2006/main" count="671" uniqueCount="437">
  <si>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</si>
  <si>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</si>
  <si>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</si>
  <si>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</si>
  <si>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</si>
  <si>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</si>
  <si>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</si>
  <si>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</si>
  <si>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</si>
  <si>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</si>
  <si>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</si>
  <si>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</si>
  <si>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</si>
  <si>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</si>
  <si>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</si>
  <si>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</si>
  <si>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</si>
  <si>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</si>
  <si>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</si>
  <si>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</si>
  <si>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</si>
  <si>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</si>
  <si>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</si>
  <si>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</si>
  <si>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</si>
  <si>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</si>
  <si>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</si>
  <si>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</si>
  <si>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</si>
  <si>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</si>
  <si>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</si>
  <si>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</si>
  <si>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</si>
  <si>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</si>
  <si>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</si>
  <si>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</si>
  <si>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</si>
  <si>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</si>
  <si>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</si>
  <si>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</si>
  <si>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</si>
  <si>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</si>
  <si>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</si>
  <si>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</si>
  <si>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</si>
  <si>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</si>
  <si>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</si>
  <si>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</si>
  <si>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</si>
  <si>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</si>
  <si>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</si>
  <si>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</si>
  <si>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</si>
  <si>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</si>
  <si>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</si>
  <si>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</si>
  <si>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</si>
  <si>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</si>
  <si>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</si>
  <si>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</si>
  <si>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</si>
  <si>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</si>
  <si>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</si>
  <si>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</si>
  <si>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</si>
  <si>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</si>
  <si>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</si>
  <si>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</si>
  <si>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</si>
  <si>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</si>
  <si>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</si>
  <si>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</si>
  <si>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</si>
  <si>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</si>
  <si>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</si>
  <si>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</si>
  <si>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</si>
  <si>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</si>
  <si>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</si>
  <si>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</si>
  <si>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</si>
  <si>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</si>
  <si>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</si>
  <si>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</si>
  <si>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</si>
  <si>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</si>
  <si>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</si>
  <si>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</si>
  <si>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</si>
  <si>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</si>
  <si>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</si>
  <si>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</si>
  <si>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</si>
  <si>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</si>
  <si>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</si>
  <si>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</si>
  <si>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</si>
  <si>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</si>
  <si>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</si>
  <si>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</si>
  <si>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</si>
  <si>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</si>
  <si>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</si>
  <si>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</si>
  <si>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</si>
  <si>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</si>
  <si>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</si>
  <si>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</si>
  <si>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</si>
  <si>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</si>
  <si>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</si>
  <si>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</si>
  <si>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</si>
  <si>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</si>
  <si>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</si>
  <si>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</si>
  <si>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</si>
  <si>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</si>
  <si>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</si>
  <si>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</si>
  <si>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</si>
  <si>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</si>
  <si>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</si>
  <si>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</si>
  <si>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</si>
  <si>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</si>
  <si>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</si>
  <si>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</si>
  <si>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</si>
  <si>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</si>
  <si>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</si>
  <si>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</si>
  <si>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</si>
  <si>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</si>
  <si>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</si>
  <si>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</si>
  <si>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</si>
  <si>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</si>
  <si>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</si>
  <si>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</si>
  <si>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</si>
  <si>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</si>
  <si>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</si>
  <si>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</si>
  <si>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</si>
  <si>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</si>
  <si>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</si>
  <si>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</si>
  <si>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</si>
  <si>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</si>
  <si>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</si>
  <si>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</si>
  <si>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</si>
  <si>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</si>
  <si>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</si>
  <si>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</si>
  <si>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</si>
  <si>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</si>
  <si>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</si>
  <si>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</si>
  <si>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</si>
  <si>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</si>
  <si>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</si>
  <si>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</si>
  <si>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</si>
  <si>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</si>
  <si>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</si>
  <si>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</si>
  <si>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</si>
  <si>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</si>
  <si>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</si>
  <si>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</si>
  <si>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</si>
  <si>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</si>
  <si>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</si>
  <si>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</si>
  <si>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</si>
  <si>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</si>
  <si>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</si>
  <si>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</si>
  <si>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</si>
  <si>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</si>
  <si>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</si>
  <si>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</si>
  <si>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</si>
  <si>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</si>
  <si>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</si>
  <si>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</si>
  <si>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</si>
  <si>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</si>
  <si>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</si>
  <si>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</si>
  <si>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</si>
  <si>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</si>
  <si>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</si>
  <si>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</si>
  <si>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</si>
  <si>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</si>
  <si>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</si>
  <si>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</si>
  <si>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</si>
  <si>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</si>
  <si>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</si>
  <si>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</si>
  <si>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</si>
  <si>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</si>
  <si>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</si>
  <si>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</si>
  <si>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</si>
  <si>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</si>
  <si>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</si>
  <si>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</si>
  <si>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</si>
  <si>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</si>
  <si>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</si>
  <si>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</si>
  <si>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</si>
  <si>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</si>
  <si>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</si>
  <si>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</si>
  <si>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</si>
  <si>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</si>
  <si>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</si>
  <si>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</si>
  <si>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</si>
  <si>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</si>
  <si>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</si>
  <si>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</si>
  <si>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</si>
  <si>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</si>
  <si>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</si>
  <si>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</si>
  <si>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</si>
  <si>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</si>
  <si>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</si>
  <si>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</si>
  <si>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</si>
  <si>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</si>
  <si>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</si>
  <si>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</si>
  <si>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</si>
  <si>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</si>
  <si>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</si>
  <si>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</si>
  <si>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</si>
  <si>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</si>
  <si>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</si>
  <si>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</si>
  <si>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</si>
  <si>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</si>
  <si>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</si>
  <si>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</si>
  <si>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</si>
  <si>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</si>
  <si>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</si>
  <si>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</si>
  <si>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</si>
  <si>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</si>
  <si>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</si>
  <si>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</si>
  <si>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</si>
  <si>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</si>
  <si>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</si>
  <si>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</si>
  <si>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</si>
  <si>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</si>
  <si>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</si>
  <si>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</si>
  <si>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</si>
  <si>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</si>
  <si>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</si>
  <si>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</si>
  <si>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</si>
  <si>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</si>
  <si>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</si>
  <si>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</si>
  <si>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</si>
  <si>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</si>
  <si>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</si>
  <si>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</si>
  <si>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</si>
  <si>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</si>
  <si>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</si>
  <si>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</si>
  <si>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</si>
  <si>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</si>
  <si>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</si>
  <si>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</si>
  <si>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</si>
  <si>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</si>
  <si>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</si>
  <si>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</si>
  <si>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</si>
  <si>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</si>
  <si>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</si>
  <si>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</si>
  <si>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</si>
  <si>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</si>
  <si>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</si>
  <si>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</si>
  <si>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</si>
  <si>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</si>
  <si>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</si>
  <si>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</si>
  <si>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</si>
  <si>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</si>
  <si>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</si>
  <si>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</si>
  <si>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</si>
  <si>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</si>
  <si>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</si>
  <si>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</si>
  <si>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</si>
  <si>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</si>
  <si>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</si>
  <si>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</si>
  <si>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</si>
  <si>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</si>
  <si>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</si>
  <si>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</si>
  <si>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</si>
  <si>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</si>
  <si>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</si>
  <si>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</si>
  <si>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</si>
  <si>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</si>
  <si>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</si>
  <si>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</si>
  <si>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</si>
  <si>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</si>
  <si>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</si>
  <si>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</si>
  <si>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</si>
  <si>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</si>
  <si>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</si>
  <si>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</si>
  <si>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</si>
  <si>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</si>
  <si>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</si>
  <si>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</si>
  <si>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</si>
  <si>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</si>
  <si>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</si>
  <si>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</si>
  <si>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</si>
  <si>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</si>
  <si>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</si>
  <si>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</si>
  <si>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</si>
  <si>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</si>
  <si>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</si>
  <si>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</si>
  <si>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</si>
  <si>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</si>
  <si>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</si>
  <si>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</si>
  <si>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</si>
  <si>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</si>
  <si>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</si>
  <si>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</si>
  <si>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</si>
  <si>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</si>
  <si>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</si>
  <si>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</si>
  <si>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</si>
  <si>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</si>
  <si>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</si>
  <si>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</si>
  <si>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</si>
  <si>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</si>
  <si>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</si>
  <si>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</si>
  <si>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</si>
  <si>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</si>
  <si>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</si>
  <si>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</si>
  <si>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</si>
  <si>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</si>
  <si>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</si>
  <si>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</si>
  <si>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</si>
  <si>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</si>
  <si>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</si>
  <si>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</si>
  <si>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</si>
  <si>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</si>
  <si>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</si>
  <si>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</si>
  <si>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</si>
  <si>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</si>
  <si>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</si>
  <si>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</si>
  <si>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</si>
  <si>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</si>
  <si>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</si>
  <si>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</si>
  <si>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</si>
  <si>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</si>
  <si>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</si>
  <si>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</si>
  <si>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</si>
  <si>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</si>
  <si>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</si>
  <si>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</si>
  <si>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</si>
  <si>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</si>
  <si>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</si>
  <si>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</si>
  <si>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</si>
  <si>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</si>
  <si>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</si>
  <si>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</si>
  <si>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</si>
  <si>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</si>
  <si>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</si>
  <si>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</si>
  <si>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</si>
  <si>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</si>
  <si>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</si>
  <si>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</si>
  <si>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</si>
  <si>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</si>
  <si>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</si>
  <si>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</si>
  <si>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</si>
  <si>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</si>
  <si>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</si>
  <si>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</si>
  <si>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</si>
  <si>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</si>
  <si>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</si>
  <si>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</si>
  <si>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</si>
  <si>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</si>
  <si>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ПЛАН  на 2022 год (рублей)</t>
  </si>
  <si>
    <t>Отчет о ходе исполнения комплексного плана (сетевого графика) на 01.03.2022 года по реализации  муниципальных  программ города Нефтеюганска</t>
  </si>
  <si>
    <t>Кассовый расход на 01.03.2022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</si>
</sst>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zoomScale="70" zoomScaleNormal="70" zoomScaleSheetLayoutView="70" zoomScalePageLayoutView="80" workbookViewId="0">
      <selection activeCell="G269" sqref="G269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9.85546875" style="3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2.42578125" style="6" customWidth="1"/>
    <col min="14" max="14" width="17.140625" style="6" customWidth="1"/>
    <col min="15" max="15" width="10.85546875" style="7" customWidth="1"/>
    <col min="16" max="16" width="9.42578125" style="7" customWidth="1"/>
    <col min="17" max="17" width="10.85546875" style="7" customWidth="1"/>
    <col min="18" max="18" width="13.7109375" style="7" customWidth="1"/>
    <col min="19" max="16384" width="9.140625" style="3"/>
  </cols>
  <sheetData>
    <row r="1" spans="1:18" s="4" customFormat="1" ht="62.25" customHeight="1">
      <c r="A1" s="142" t="s">
        <v>435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>
      <c r="A2" s="144" t="s">
        <v>1</v>
      </c>
      <c r="B2" s="37" t="s">
        <v>426</v>
      </c>
      <c r="C2" s="146" t="s">
        <v>101</v>
      </c>
      <c r="D2" s="148" t="s">
        <v>434</v>
      </c>
      <c r="E2" s="148"/>
      <c r="F2" s="148"/>
      <c r="G2" s="148"/>
      <c r="H2" s="148" t="s">
        <v>421</v>
      </c>
      <c r="I2" s="148"/>
      <c r="J2" s="148"/>
      <c r="K2" s="149" t="s">
        <v>436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>
      <c r="A3" s="145"/>
      <c r="B3" s="46" t="s">
        <v>425</v>
      </c>
      <c r="C3" s="147"/>
      <c r="D3" s="41" t="s">
        <v>245</v>
      </c>
      <c r="E3" s="41" t="s">
        <v>246</v>
      </c>
      <c r="F3" s="41" t="s">
        <v>424</v>
      </c>
      <c r="G3" s="41" t="s">
        <v>247</v>
      </c>
      <c r="H3" s="41" t="s">
        <v>245</v>
      </c>
      <c r="I3" s="41" t="s">
        <v>246</v>
      </c>
      <c r="J3" s="41" t="s">
        <v>247</v>
      </c>
      <c r="K3" s="41" t="s">
        <v>245</v>
      </c>
      <c r="L3" s="41" t="s">
        <v>246</v>
      </c>
      <c r="M3" s="41" t="s">
        <v>424</v>
      </c>
      <c r="N3" s="41" t="s">
        <v>247</v>
      </c>
      <c r="O3" s="42" t="s">
        <v>245</v>
      </c>
      <c r="P3" s="42" t="s">
        <v>246</v>
      </c>
      <c r="Q3" s="42" t="s">
        <v>424</v>
      </c>
      <c r="R3" s="41" t="s">
        <v>247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9" t="s">
        <v>248</v>
      </c>
      <c r="B5" s="140"/>
      <c r="C5" s="141"/>
      <c r="D5" s="43">
        <f>D7+D49+D69+D88+D92+D109+D172+D193+D220+D224+D236+D241+D244+D254+D122+D258</f>
        <v>7492118273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3867077557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5336075459.8599997</v>
      </c>
      <c r="L5" s="43">
        <f t="shared" si="0"/>
        <v>2752967457.7800007</v>
      </c>
      <c r="M5" s="43"/>
      <c r="N5" s="43">
        <f>N7+N49+N69+N88+N92+N109+N172+N193+N220+N224+N236+N241+N244+N254+N122+N258</f>
        <v>2582765210.0799999</v>
      </c>
      <c r="O5" s="44">
        <f>K5/D5*100</f>
        <v>71.222520326328549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>
      <c r="A7" s="13">
        <v>1</v>
      </c>
      <c r="B7" s="153" t="s">
        <v>31</v>
      </c>
      <c r="C7" s="153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105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233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106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107</v>
      </c>
      <c r="B13" s="35" t="s">
        <v>102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108</v>
      </c>
      <c r="B14" s="35" t="s">
        <v>104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109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113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239</v>
      </c>
      <c r="B17" s="35" t="s">
        <v>110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249</v>
      </c>
      <c r="B18" s="35" t="s">
        <v>410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250</v>
      </c>
      <c r="B19" s="35" t="s">
        <v>242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251</v>
      </c>
      <c r="B20" s="35" t="s">
        <v>243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252</v>
      </c>
      <c r="B21" s="35" t="s">
        <v>244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253</v>
      </c>
      <c r="B22" s="36" t="s">
        <v>111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411</v>
      </c>
      <c r="B23" s="36" t="s">
        <v>112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114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115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103</v>
      </c>
      <c r="B27" s="35" t="s">
        <v>116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119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120</v>
      </c>
      <c r="B29" s="35" t="s">
        <v>118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55" t="s">
        <v>121</v>
      </c>
      <c r="B30" s="154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55"/>
      <c r="B31" s="154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422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122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55" t="s">
        <v>125</v>
      </c>
      <c r="B34" s="154" t="s">
        <v>123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55"/>
      <c r="B35" s="154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55"/>
      <c r="B36" s="154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55"/>
      <c r="B37" s="154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55"/>
      <c r="B38" s="154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55"/>
      <c r="B39" s="154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126</v>
      </c>
      <c r="B40" s="35" t="s">
        <v>124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128</v>
      </c>
      <c r="B41" s="35" t="s">
        <v>127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129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130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131</v>
      </c>
      <c r="B44" s="35" t="s">
        <v>133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132</v>
      </c>
      <c r="B45" s="35" t="s">
        <v>134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136</v>
      </c>
      <c r="B46" s="35" t="s">
        <v>135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254</v>
      </c>
      <c r="B47" s="36" t="s">
        <v>191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423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30" t="s">
        <v>44</v>
      </c>
      <c r="C49" s="130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137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138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139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117</v>
      </c>
      <c r="B53" s="35" t="s">
        <v>240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255</v>
      </c>
      <c r="B54" s="35" t="s">
        <v>265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256</v>
      </c>
      <c r="B55" s="35" t="s">
        <v>412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257</v>
      </c>
      <c r="B56" s="35" t="s">
        <v>140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258</v>
      </c>
      <c r="B57" s="35" t="s">
        <v>141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259</v>
      </c>
      <c r="B58" s="35" t="s">
        <v>142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260</v>
      </c>
      <c r="B59" s="35" t="s">
        <v>143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261</v>
      </c>
      <c r="B60" s="35" t="s">
        <v>144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262</v>
      </c>
      <c r="B61" s="35" t="s">
        <v>145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263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264</v>
      </c>
      <c r="B63" s="35" t="s">
        <v>420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266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267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413</v>
      </c>
      <c r="B66" s="25" t="s">
        <v>236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35" t="s">
        <v>268</v>
      </c>
      <c r="B67" s="135"/>
      <c r="C67" s="135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36" t="s">
        <v>16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13" t="s">
        <v>269</v>
      </c>
      <c r="B69" s="132" t="s">
        <v>37</v>
      </c>
      <c r="C69" s="133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270</v>
      </c>
      <c r="B70" s="35" t="s">
        <v>134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271</v>
      </c>
      <c r="B71" s="35" t="s">
        <v>146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272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273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274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275</v>
      </c>
      <c r="B75" s="35" t="s">
        <v>147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276</v>
      </c>
      <c r="B76" s="34" t="s">
        <v>148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277</v>
      </c>
      <c r="B77" s="35" t="s">
        <v>149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278</v>
      </c>
      <c r="B78" s="35" t="s">
        <v>150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279</v>
      </c>
      <c r="B79" s="35" t="s">
        <v>151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280</v>
      </c>
      <c r="B80" s="35" t="s">
        <v>152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281</v>
      </c>
      <c r="B81" s="35" t="s">
        <v>153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282</v>
      </c>
      <c r="B82" s="35" t="s">
        <v>154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283</v>
      </c>
      <c r="B83" s="35" t="s">
        <v>155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284</v>
      </c>
      <c r="B84" s="35" t="s">
        <v>156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285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286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34" t="s">
        <v>15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33"/>
      <c r="Q87" s="47"/>
      <c r="R87" s="45"/>
    </row>
    <row r="88" spans="1:18" s="117" customFormat="1" ht="54.75" customHeight="1">
      <c r="A88" s="48" t="s">
        <v>10</v>
      </c>
      <c r="B88" s="123" t="s">
        <v>428</v>
      </c>
      <c r="C88" s="124"/>
      <c r="D88" s="51">
        <f>D89+D261</f>
        <v>70295700</v>
      </c>
      <c r="E88" s="51">
        <v>0</v>
      </c>
      <c r="F88" s="51">
        <v>0</v>
      </c>
      <c r="G88" s="51">
        <f>G89+G261</f>
        <v>70295700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9166425.7999999989</v>
      </c>
      <c r="L88" s="51">
        <f>L89+L261</f>
        <v>0</v>
      </c>
      <c r="M88" s="51">
        <f>M89+M261</f>
        <v>0</v>
      </c>
      <c r="N88" s="51">
        <f>N89+N261</f>
        <v>9166425.7999999989</v>
      </c>
      <c r="O88" s="52">
        <f>K88/D88*100</f>
        <v>13.039810116408256</v>
      </c>
      <c r="P88" s="53">
        <v>0</v>
      </c>
      <c r="Q88" s="51">
        <v>0</v>
      </c>
      <c r="R88" s="54">
        <f>N88/G88*100</f>
        <v>13.039810116408256</v>
      </c>
    </row>
    <row r="89" spans="1:18" s="117" customFormat="1" ht="48" customHeight="1">
      <c r="A89" s="48" t="s">
        <v>19</v>
      </c>
      <c r="B89" s="49" t="s">
        <v>157</v>
      </c>
      <c r="C89" s="50"/>
      <c r="D89" s="51">
        <f>E89+F89+G89</f>
        <v>70281900</v>
      </c>
      <c r="E89" s="51">
        <f>E90</f>
        <v>0</v>
      </c>
      <c r="F89" s="51">
        <f>F90</f>
        <v>0</v>
      </c>
      <c r="G89" s="51">
        <f>G90</f>
        <v>70281900</v>
      </c>
      <c r="H89" s="51">
        <f t="shared" ref="H89" si="46">H90</f>
        <v>9163778.4299999997</v>
      </c>
      <c r="I89" s="51">
        <f t="shared" ref="I89" si="47">I90</f>
        <v>0</v>
      </c>
      <c r="J89" s="51">
        <f t="shared" ref="J89" si="48">J90</f>
        <v>9163778.4299999997</v>
      </c>
      <c r="K89" s="51">
        <f>SUM(K90)</f>
        <v>9163778.4299999997</v>
      </c>
      <c r="L89" s="51">
        <f t="shared" ref="L89" si="49">L90</f>
        <v>0</v>
      </c>
      <c r="M89" s="51">
        <v>0</v>
      </c>
      <c r="N89" s="51">
        <f>N90</f>
        <v>9163778.4299999997</v>
      </c>
      <c r="O89" s="52">
        <f>K89/D89*100</f>
        <v>13.03860372300692</v>
      </c>
      <c r="P89" s="53">
        <v>0</v>
      </c>
      <c r="Q89" s="51">
        <v>0</v>
      </c>
      <c r="R89" s="54">
        <f>N89/G89*100</f>
        <v>13.03860372300692</v>
      </c>
    </row>
    <row r="90" spans="1:18" s="117" customFormat="1" ht="51.75" customHeight="1">
      <c r="A90" s="55" t="s">
        <v>53</v>
      </c>
      <c r="B90" s="56" t="s">
        <v>427</v>
      </c>
      <c r="C90" s="50" t="s">
        <v>4</v>
      </c>
      <c r="D90" s="57">
        <f>G90</f>
        <v>70281900</v>
      </c>
      <c r="E90" s="57">
        <v>0</v>
      </c>
      <c r="F90" s="57">
        <v>0</v>
      </c>
      <c r="G90" s="57">
        <v>70281900</v>
      </c>
      <c r="H90" s="57">
        <f t="shared" ref="H90" si="50">I90+J90</f>
        <v>9163778.4299999997</v>
      </c>
      <c r="I90" s="57">
        <v>0</v>
      </c>
      <c r="J90" s="57">
        <f t="shared" ref="J90" si="51">N90</f>
        <v>9163778.4299999997</v>
      </c>
      <c r="K90" s="57">
        <f>N90</f>
        <v>9163778.4299999997</v>
      </c>
      <c r="L90" s="57">
        <v>0</v>
      </c>
      <c r="M90" s="51">
        <v>0</v>
      </c>
      <c r="N90" s="57">
        <v>9163778.4299999997</v>
      </c>
      <c r="O90" s="58">
        <f>K90/D90*100</f>
        <v>13.03860372300692</v>
      </c>
      <c r="P90" s="59">
        <v>0</v>
      </c>
      <c r="Q90" s="51">
        <v>0</v>
      </c>
      <c r="R90" s="60">
        <f>N90/G90*100</f>
        <v>13.03860372300692</v>
      </c>
    </row>
    <row r="91" spans="1:18" s="75" customFormat="1" ht="35.25" hidden="1" customHeight="1">
      <c r="A91" s="131" t="s">
        <v>17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74"/>
      <c r="Q91" s="74"/>
      <c r="R91" s="74"/>
    </row>
    <row r="92" spans="1:18" s="78" customFormat="1" ht="47.25" hidden="1" customHeight="1">
      <c r="A92" s="61" t="s">
        <v>90</v>
      </c>
      <c r="B92" s="120" t="s">
        <v>41</v>
      </c>
      <c r="C92" s="120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160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287</v>
      </c>
      <c r="B94" s="79" t="s">
        <v>133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288</v>
      </c>
      <c r="B95" s="79" t="s">
        <v>161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289</v>
      </c>
      <c r="B96" s="69" t="s">
        <v>162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2" t="s">
        <v>290</v>
      </c>
      <c r="B97" s="121" t="s">
        <v>163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2"/>
      <c r="B98" s="121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291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292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164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293</v>
      </c>
      <c r="B102" s="69" t="s">
        <v>165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294</v>
      </c>
      <c r="B103" s="69" t="s">
        <v>133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295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296</v>
      </c>
      <c r="B105" s="69" t="s">
        <v>166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297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298</v>
      </c>
      <c r="B107" s="84" t="s">
        <v>237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8" t="s">
        <v>13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78" customFormat="1" ht="46.5" hidden="1" customHeight="1">
      <c r="A109" s="61" t="s">
        <v>299</v>
      </c>
      <c r="B109" s="120" t="s">
        <v>42</v>
      </c>
      <c r="C109" s="120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300</v>
      </c>
      <c r="B110" s="66" t="s">
        <v>167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301</v>
      </c>
      <c r="B111" s="69" t="s">
        <v>133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302</v>
      </c>
      <c r="B112" s="86" t="s">
        <v>161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303</v>
      </c>
      <c r="B113" s="86" t="s">
        <v>168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304</v>
      </c>
      <c r="B114" s="86" t="s">
        <v>169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305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306</v>
      </c>
      <c r="B116" s="86" t="s">
        <v>170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307</v>
      </c>
      <c r="B117" s="86" t="s">
        <v>171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308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309</v>
      </c>
      <c r="B119" s="87" t="s">
        <v>130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310</v>
      </c>
      <c r="B120" s="86" t="s">
        <v>134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8" t="s">
        <v>14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78" customFormat="1" ht="46.5" hidden="1" customHeight="1">
      <c r="A122" s="61" t="s">
        <v>373</v>
      </c>
      <c r="B122" s="120" t="s">
        <v>43</v>
      </c>
      <c r="C122" s="120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374</v>
      </c>
      <c r="B123" s="66" t="s">
        <v>172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375</v>
      </c>
      <c r="B124" s="86" t="s">
        <v>133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376</v>
      </c>
      <c r="B125" s="86" t="s">
        <v>173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377</v>
      </c>
      <c r="B126" s="86" t="s">
        <v>174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378</v>
      </c>
      <c r="B127" s="86" t="s">
        <v>175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5"/>
      <c r="B128" s="86" t="s">
        <v>414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26"/>
      <c r="B129" s="86" t="s">
        <v>177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6"/>
      <c r="B130" s="86" t="s">
        <v>178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26"/>
      <c r="B131" s="86" t="s">
        <v>176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6"/>
      <c r="B132" s="86" t="s">
        <v>185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6"/>
      <c r="B133" s="86" t="s">
        <v>184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7"/>
      <c r="B134" s="86" t="s">
        <v>369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379</v>
      </c>
      <c r="B135" s="86" t="s">
        <v>179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5"/>
      <c r="B136" s="86" t="s">
        <v>182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6"/>
      <c r="B137" s="86" t="s">
        <v>183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26"/>
      <c r="B138" s="86" t="s">
        <v>228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26"/>
      <c r="B139" s="86" t="s">
        <v>229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6"/>
      <c r="B140" s="86" t="s">
        <v>185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6"/>
      <c r="B141" s="86" t="s">
        <v>230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6"/>
      <c r="B142" s="86" t="s">
        <v>180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26"/>
      <c r="B143" s="86" t="s">
        <v>181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6"/>
      <c r="B144" s="86" t="s">
        <v>368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27"/>
      <c r="B145" s="86" t="s">
        <v>184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380</v>
      </c>
      <c r="B146" s="86" t="s">
        <v>370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381</v>
      </c>
      <c r="B147" s="86" t="s">
        <v>186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382</v>
      </c>
      <c r="B148" s="86" t="s">
        <v>187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383</v>
      </c>
      <c r="B149" s="86" t="s">
        <v>188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384</v>
      </c>
      <c r="B150" s="86" t="s">
        <v>189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385</v>
      </c>
      <c r="B151" s="86" t="s">
        <v>190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386</v>
      </c>
      <c r="B152" s="86" t="s">
        <v>371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387</v>
      </c>
      <c r="B153" s="86" t="s">
        <v>241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388</v>
      </c>
      <c r="B154" s="86" t="s">
        <v>372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389</v>
      </c>
      <c r="B155" s="87" t="s">
        <v>192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390</v>
      </c>
      <c r="B156" s="87" t="s">
        <v>193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391</v>
      </c>
      <c r="B157" s="86" t="s">
        <v>161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392</v>
      </c>
      <c r="B158" s="86" t="s">
        <v>194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393</v>
      </c>
      <c r="B159" s="86" t="s">
        <v>195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394</v>
      </c>
      <c r="B160" s="87" t="s">
        <v>196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395</v>
      </c>
      <c r="B161" s="86" t="s">
        <v>133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396</v>
      </c>
      <c r="B162" s="86" t="s">
        <v>197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397</v>
      </c>
      <c r="B163" s="86" t="s">
        <v>198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398</v>
      </c>
      <c r="B164" s="86" t="s">
        <v>199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399</v>
      </c>
      <c r="B165" s="86" t="s">
        <v>200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400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401</v>
      </c>
      <c r="B167" s="87" t="s">
        <v>201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402</v>
      </c>
      <c r="B168" s="86" t="s">
        <v>133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403</v>
      </c>
      <c r="B169" s="86" t="s">
        <v>134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404</v>
      </c>
      <c r="B170" s="86" t="s">
        <v>202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8" t="s">
        <v>45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78" customFormat="1" ht="48.75" hidden="1" customHeight="1">
      <c r="A172" s="61" t="s">
        <v>91</v>
      </c>
      <c r="B172" s="120" t="s">
        <v>46</v>
      </c>
      <c r="C172" s="120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203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158</v>
      </c>
      <c r="B174" s="69" t="s">
        <v>133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311</v>
      </c>
      <c r="B175" s="69" t="s">
        <v>134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312</v>
      </c>
      <c r="B176" s="69" t="s">
        <v>202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313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314</v>
      </c>
      <c r="B178" s="69" t="s">
        <v>204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205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159</v>
      </c>
      <c r="B180" s="69" t="s">
        <v>206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57"/>
      <c r="B181" s="69" t="s">
        <v>232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58"/>
      <c r="B182" s="69" t="s">
        <v>207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58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58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58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58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59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315</v>
      </c>
      <c r="B188" s="69" t="s">
        <v>208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209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226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316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60" t="s">
        <v>93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</row>
    <row r="193" spans="1:18" s="78" customFormat="1" ht="87" hidden="1" customHeight="1">
      <c r="A193" s="61" t="s">
        <v>318</v>
      </c>
      <c r="B193" s="120" t="s">
        <v>47</v>
      </c>
      <c r="C193" s="120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319</v>
      </c>
      <c r="B194" s="66" t="s">
        <v>210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320</v>
      </c>
      <c r="B195" s="69" t="s">
        <v>211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321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322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323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324</v>
      </c>
      <c r="B199" s="69" t="s">
        <v>212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325</v>
      </c>
      <c r="B200" s="66" t="s">
        <v>213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326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327</v>
      </c>
      <c r="B202" s="69" t="s">
        <v>214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328</v>
      </c>
      <c r="B203" s="69" t="s">
        <v>215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329</v>
      </c>
      <c r="B204" s="69" t="s">
        <v>216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330</v>
      </c>
      <c r="B205" s="69" t="s">
        <v>217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331</v>
      </c>
      <c r="B206" s="69" t="s">
        <v>218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332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333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334</v>
      </c>
      <c r="B209" s="69" t="s">
        <v>219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335</v>
      </c>
      <c r="B210" s="69" t="s">
        <v>238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336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337</v>
      </c>
      <c r="B212" s="69" t="s">
        <v>415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338</v>
      </c>
      <c r="B213" s="69" t="s">
        <v>417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416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339</v>
      </c>
      <c r="B215" s="66" t="s">
        <v>317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2" t="s">
        <v>340</v>
      </c>
      <c r="B216" s="121" t="s">
        <v>220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2"/>
      <c r="B217" s="121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2"/>
      <c r="B218" s="121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2"/>
      <c r="B219" s="121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341</v>
      </c>
      <c r="B220" s="120" t="s">
        <v>49</v>
      </c>
      <c r="C220" s="120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2" t="s">
        <v>342</v>
      </c>
      <c r="B221" s="121" t="s">
        <v>235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2"/>
      <c r="B222" s="121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2"/>
      <c r="B223" s="121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343</v>
      </c>
      <c r="B224" s="120" t="s">
        <v>50</v>
      </c>
      <c r="C224" s="120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344</v>
      </c>
      <c r="B225" s="66" t="s">
        <v>221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345</v>
      </c>
      <c r="B226" s="79" t="s">
        <v>222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346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347</v>
      </c>
      <c r="B228" s="96" t="s">
        <v>223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2" t="s">
        <v>348</v>
      </c>
      <c r="B229" s="121" t="s">
        <v>227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2"/>
      <c r="B230" s="121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2"/>
      <c r="B231" s="121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2"/>
      <c r="B232" s="121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2"/>
      <c r="B233" s="121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2"/>
      <c r="B234" s="121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2"/>
      <c r="B235" s="121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349</v>
      </c>
      <c r="B236" s="164" t="s">
        <v>79</v>
      </c>
      <c r="C236" s="164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350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351</v>
      </c>
      <c r="B238" s="97" t="s">
        <v>231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352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353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354</v>
      </c>
      <c r="B241" s="164" t="s">
        <v>83</v>
      </c>
      <c r="C241" s="164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2" t="s">
        <v>30</v>
      </c>
      <c r="B242" s="165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2"/>
      <c r="B243" s="165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355</v>
      </c>
      <c r="B244" s="164" t="s">
        <v>85</v>
      </c>
      <c r="C244" s="164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356</v>
      </c>
      <c r="B245" s="98" t="s">
        <v>224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357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358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359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360</v>
      </c>
      <c r="B249" s="97" t="s">
        <v>234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363</v>
      </c>
      <c r="B250" s="97" t="s">
        <v>364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361</v>
      </c>
      <c r="B251" s="98" t="s">
        <v>225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362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418</v>
      </c>
      <c r="B253" s="97" t="s">
        <v>419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365</v>
      </c>
      <c r="B254" s="164" t="s">
        <v>94</v>
      </c>
      <c r="C254" s="164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366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367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56" t="s">
        <v>405</v>
      </c>
      <c r="B257" s="156"/>
      <c r="C257" s="156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406</v>
      </c>
      <c r="B258" s="162" t="s">
        <v>407</v>
      </c>
      <c r="C258" s="163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408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409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48" customHeight="1">
      <c r="A261" s="113" t="s">
        <v>429</v>
      </c>
      <c r="B261" s="114" t="s">
        <v>430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2647.37</v>
      </c>
      <c r="L261" s="51">
        <f>L262</f>
        <v>0</v>
      </c>
      <c r="M261" s="51">
        <f>M262</f>
        <v>0</v>
      </c>
      <c r="N261" s="51">
        <f>N262</f>
        <v>2647.37</v>
      </c>
      <c r="O261" s="51">
        <f>K261/G261*100</f>
        <v>19.183840579710143</v>
      </c>
      <c r="P261" s="51">
        <v>0</v>
      </c>
      <c r="Q261" s="51">
        <v>0</v>
      </c>
      <c r="R261" s="51">
        <f>K261/G261*100</f>
        <v>19.183840579710143</v>
      </c>
    </row>
    <row r="262" spans="1:18" s="112" customFormat="1">
      <c r="A262" s="109" t="s">
        <v>59</v>
      </c>
      <c r="B262" s="111" t="s">
        <v>432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2647.37</v>
      </c>
      <c r="L262" s="57">
        <v>0</v>
      </c>
      <c r="M262" s="57">
        <v>0</v>
      </c>
      <c r="N262" s="57">
        <v>2647.37</v>
      </c>
      <c r="O262" s="57">
        <f>K262/G262*100</f>
        <v>19.183840579710143</v>
      </c>
      <c r="P262" s="57">
        <v>0</v>
      </c>
      <c r="Q262" s="57">
        <v>0</v>
      </c>
      <c r="R262" s="57">
        <f>K262/G262*100</f>
        <v>19.183840579710143</v>
      </c>
    </row>
    <row r="263" spans="1:18" s="112" customFormat="1" ht="37.5" hidden="1">
      <c r="A263" s="109" t="s">
        <v>431</v>
      </c>
      <c r="B263" s="110" t="s">
        <v>433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2021-06-02T04:16:17Z</cp:lastPrinted>
  <dcterms:created xsi:type="dcterms:W3CDTF">2012-05-22T08:33:39Z</dcterms:created>
  <dcterms:modified xsi:type="dcterms:W3CDTF">2022-03-04T04:23:08Z</dcterms:modified>
</cp:coreProperties>
</file>